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450" windowHeight="10320" tabRatio="752" activeTab="0"/>
  </bookViews>
  <sheets>
    <sheet name="Прилож.3" sheetId="1" r:id="rId1"/>
    <sheet name="Прилож.4" sheetId="2" r:id="rId2"/>
    <sheet name="Прилож.5" sheetId="3" r:id="rId3"/>
    <sheet name="Прил.6" sheetId="4" r:id="rId4"/>
    <sheet name="Прил.7" sheetId="5" r:id="rId5"/>
    <sheet name="Прил.8" sheetId="6" r:id="rId6"/>
  </sheets>
  <definedNames>
    <definedName name="APPT" localSheetId="0">'Прилож.3'!#REF!</definedName>
    <definedName name="FIO" localSheetId="0">'Прилож.3'!#REF!</definedName>
    <definedName name="SIGN" localSheetId="0">'Прилож.3'!$A$25:$E$26</definedName>
    <definedName name="_xlnm.Print_Area" localSheetId="0">'Прилож.3'!$A$1:$E$379</definedName>
    <definedName name="_xlnm.Print_Area" localSheetId="1">'Прилож.4'!$A$1:$F$452</definedName>
    <definedName name="_xlnm.Print_Area" localSheetId="2">'Прилож.5'!$A$1:$C$23</definedName>
  </definedNames>
  <calcPr fullCalcOnLoad="1"/>
</workbook>
</file>

<file path=xl/sharedStrings.xml><?xml version="1.0" encoding="utf-8"?>
<sst xmlns="http://schemas.openxmlformats.org/spreadsheetml/2006/main" count="2989" uniqueCount="494">
  <si>
    <t/>
  </si>
  <si>
    <t>КФСР</t>
  </si>
  <si>
    <t>Наименование КФСР</t>
  </si>
  <si>
    <t>КЦСР</t>
  </si>
  <si>
    <t>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</si>
  <si>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</si>
  <si>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</si>
  <si>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</si>
  <si>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</si>
  <si>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</si>
  <si>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</si>
  <si>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</si>
  <si>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</si>
  <si>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</si>
  <si>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</si>
  <si>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</si>
  <si>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</si>
  <si>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</si>
  <si>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</si>
  <si>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</si>
  <si>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</si>
  <si>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</si>
  <si>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</si>
  <si>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</si>
  <si>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</si>
  <si>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</si>
  <si>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</si>
  <si>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</si>
  <si>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</si>
  <si>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</si>
  <si>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</si>
  <si>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</si>
  <si>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</si>
  <si>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</si>
  <si>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</si>
  <si>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</si>
  <si>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</si>
  <si>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</si>
  <si>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</si>
  <si>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0920300</t>
  </si>
  <si>
    <t>Выполнение других обязательств государства</t>
  </si>
  <si>
    <t>0920310</t>
  </si>
  <si>
    <t>Единовременная денежная премия лицам, награжденным Почетной грамотой  и Благодарственным письмом Главы городского округа</t>
  </si>
  <si>
    <t>0920320</t>
  </si>
  <si>
    <t>Единовременная денежная премия лицам, награжденным Почетной грамотой Собрания депутатов</t>
  </si>
  <si>
    <t>0920330</t>
  </si>
  <si>
    <t>Единовременная денежная премия лицам, удостоенным звания ПОЧЕТНЫЙ ГРАЖДАНИН Усть-Катавского городского округа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</si>
  <si>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</si>
  <si>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</si>
  <si>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</si>
  <si>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</si>
  <si>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0302</t>
  </si>
  <si>
    <t>Органы внутренних дел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</si>
  <si>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</si>
  <si>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</si>
  <si>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</si>
  <si>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</si>
  <si>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</si>
  <si>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</si>
  <si>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</si>
  <si>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</si>
  <si>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</si>
  <si>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</si>
  <si>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</si>
  <si>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</si>
  <si>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7950002</t>
  </si>
  <si>
    <t>Муниципальная целевая программа Усть-Катавского городского округа "Повышение безопасности дорожного движения на 2008-2010 годы"</t>
  </si>
  <si>
    <t>7950040</t>
  </si>
  <si>
    <t>МЦП "Профилактика правонарушений в Усть-Катавском городском округе на 2008-2009 годы"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</si>
  <si>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</si>
  <si>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</si>
  <si>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</si>
  <si>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</si>
  <si>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</si>
  <si>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</si>
  <si>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054</t>
  </si>
  <si>
    <t>7951014</t>
  </si>
  <si>
    <t>Подпрограмма "Подготовка земельных участков для освоения в целях жилищного строительства"</t>
  </si>
  <si>
    <t>7952000</t>
  </si>
  <si>
    <t>МЦП "Поддержка  и развитие малого предпринимательства в Усть-Кат гор округе на 2006-2008годы"</t>
  </si>
  <si>
    <t>0501</t>
  </si>
  <si>
    <t>Жилищное хозяйство</t>
  </si>
  <si>
    <t>0980201</t>
  </si>
  <si>
    <t>Обеспечение мероприятий по капитальному ремонту многоквартирных домов</t>
  </si>
  <si>
    <t>006</t>
  </si>
  <si>
    <t>Субсидии юридическим лицам</t>
  </si>
  <si>
    <t>003</t>
  </si>
  <si>
    <t>Бюджетные инвестиции</t>
  </si>
  <si>
    <t>7951012</t>
  </si>
  <si>
    <t>Подпрограмма "Мероприятия по переселению граждан из жилищного фонда, признанного непригодным для проживания"</t>
  </si>
  <si>
    <t>0502</t>
  </si>
  <si>
    <t>Коммунальное хозяйство</t>
  </si>
  <si>
    <t>3510500</t>
  </si>
  <si>
    <t>Мероприятия в области коммунального хозяйства</t>
  </si>
  <si>
    <t>7951015</t>
  </si>
  <si>
    <t>Подпрограмма "Модернизация и реконструкция коммунальной инфраструктуры" (модернизация систем теплоснабжения, водоснабжения и водоотведения)</t>
  </si>
  <si>
    <t>0503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</si>
  <si>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</si>
  <si>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</si>
  <si>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</si>
  <si>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</si>
  <si>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</si>
  <si>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6000214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</si>
  <si>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средств местного бюджета</t>
  </si>
  <si>
    <t>6000266</t>
  </si>
  <si>
    <t>Обеспечение выполнения работ по внедрению и содержанию тех.средств, организации и регулированию дорожного движения в муниципальных образованиях за счет субсидии из областного бюджета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</si>
  <si>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</si>
  <si>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</si>
  <si>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</si>
  <si>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</si>
  <si>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</si>
  <si>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</si>
  <si>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</si>
  <si>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</si>
  <si>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</si>
  <si>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</si>
  <si>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0020478</t>
  </si>
  <si>
    <t>Расходы за счет  субвенции из областного бюджета на реализацию переданных государственных полномочий в области охраны окружающей среды</t>
  </si>
  <si>
    <t>0701</t>
  </si>
  <si>
    <t>Дошкольное образование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</si>
  <si>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</si>
  <si>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</si>
  <si>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</si>
  <si>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</si>
  <si>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4209962</t>
  </si>
  <si>
    <t>Расходы за счет субсидии из областного бюджета на обеспечение продуктами питания учреждений социальной сферы муниципальных образований</t>
  </si>
  <si>
    <t>4209967</t>
  </si>
  <si>
    <t>Расходы за счет субвенции из областного бюджета на организацию воспитания и обучения детей-инвалидов на дому и в дошкольных учреждениях</t>
  </si>
  <si>
    <t>0702</t>
  </si>
  <si>
    <t>Общее образование</t>
  </si>
  <si>
    <t>4219900</t>
  </si>
  <si>
    <t>950</t>
  </si>
  <si>
    <t>Расходы на обеспечение группы кратковременного содержания</t>
  </si>
  <si>
    <t>4219959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</si>
  <si>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</si>
  <si>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</si>
  <si>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</si>
  <si>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Расходы за счетсубсидии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</si>
  <si>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4219988</t>
  </si>
  <si>
    <t>Обеспечение деятельности школ-детских садов, школ начальных, неполных средсних и средних за счет субвенции местным бюджетам на обеспечение государственных гарантий прав граждан в сфере образования</t>
  </si>
  <si>
    <t>4239900</t>
  </si>
  <si>
    <t>4249970</t>
  </si>
  <si>
    <t>Расходы на выплату  библиот.работникам муниц.учрежд.лечебного пособия и ежемес.надб.к зараб.плате за выслугу лет за счет субсидии из обл.бюджета</t>
  </si>
  <si>
    <t>4249975</t>
  </si>
  <si>
    <t>Расходы за счет субвенции из областного бюджета на содержание и обеспечение деятельности  детских домов</t>
  </si>
  <si>
    <t>4339982</t>
  </si>
  <si>
    <t>Расходы за счет субвенции из областного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</si>
  <si>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</si>
  <si>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</si>
  <si>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</si>
  <si>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</si>
  <si>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Проведение мероприятий для детей и молодежи</t>
  </si>
  <si>
    <t>7950070</t>
  </si>
  <si>
    <t>МЦП "Профилактика безнадзорности и правонарушений несовершеннолетних"</t>
  </si>
  <si>
    <t>447</t>
  </si>
  <si>
    <t>Проведение оздоровительных и других мероприятий для детей и молодежи</t>
  </si>
  <si>
    <t>0709</t>
  </si>
  <si>
    <t>Другие вопросы в области образования</t>
  </si>
  <si>
    <t>4360900</t>
  </si>
  <si>
    <t>4529900</t>
  </si>
  <si>
    <t>4529908</t>
  </si>
  <si>
    <t>Расходы на решение вопросов местного значения в сфере образования за счет субсидии из областного  бюджета</t>
  </si>
  <si>
    <t>917</t>
  </si>
  <si>
    <t>Расходы на решение вопросв местного значения в сфере образования</t>
  </si>
  <si>
    <t>7950010</t>
  </si>
  <si>
    <t>Муниципальная целевая программа  "Безопасность образовательных учреждений по противопожарным мероприятиям на 2008-2010 гг."</t>
  </si>
  <si>
    <t>7950020</t>
  </si>
  <si>
    <t>МЦП реализации национального проекта "Образование" на территории Усть-Катавского городского округа на 2008-2010 годы</t>
  </si>
  <si>
    <t>7950050</t>
  </si>
  <si>
    <t>МЦП "Развитие дошкольного образования в Усть-Катавском городском округе на 2008-2010 годы"</t>
  </si>
  <si>
    <t>7950060</t>
  </si>
  <si>
    <t>МЦП "Одаренные дети"</t>
  </si>
  <si>
    <t>0801</t>
  </si>
  <si>
    <t>Культура</t>
  </si>
  <si>
    <t>4409900</t>
  </si>
  <si>
    <t>4419900</t>
  </si>
  <si>
    <t>4429900</t>
  </si>
  <si>
    <t>4429970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</si>
  <si>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</si>
  <si>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</si>
  <si>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7950005</t>
  </si>
  <si>
    <t>0806</t>
  </si>
  <si>
    <t>Другие вопросы в области культуры, кинематографии, средств массовой информации</t>
  </si>
  <si>
    <t>0908</t>
  </si>
  <si>
    <t>Физическая культура и спорт</t>
  </si>
  <si>
    <t>4829900</t>
  </si>
  <si>
    <t>0910</t>
  </si>
  <si>
    <t>Другие вопросы в области здравоохранения, физической культуры и спорта</t>
  </si>
  <si>
    <t>7950003</t>
  </si>
  <si>
    <t>Муниципальная  целевая  программа  "Вакцинопрофилактика"</t>
  </si>
  <si>
    <t>079</t>
  </si>
  <si>
    <t>Мероприятия в области здравоохранения, спорта и физической культуры, туризма</t>
  </si>
  <si>
    <t>7950006</t>
  </si>
  <si>
    <t>Ведомственная целевая программа "Поддержкаи развитие физической культуры и спорта в Усть-Катавском городском округе</t>
  </si>
  <si>
    <t>7950030</t>
  </si>
  <si>
    <t>МЦП реализации национального проекта "Здоровье"</t>
  </si>
  <si>
    <t>1002</t>
  </si>
  <si>
    <t>Социальное обслуживание населения</t>
  </si>
  <si>
    <t>1003</t>
  </si>
  <si>
    <t>Социальное обеспечение населения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</si>
  <si>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</si>
  <si>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</si>
  <si>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</si>
  <si>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</si>
  <si>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</si>
  <si>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</si>
  <si>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Ежемесячное пособие на ребенка</t>
  </si>
  <si>
    <t>5053694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</si>
  <si>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</si>
  <si>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</si>
  <si>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</si>
  <si>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</si>
  <si>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</si>
  <si>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Расходы за счет субвенции из областного бюджета на выплату единовременного пособия при рождении ребенка</t>
  </si>
  <si>
    <t>7951017</t>
  </si>
  <si>
    <t>Подпрограмма "Оказание молодым  семьям государственной   поддержки  для  улучшения  жилищных условий"</t>
  </si>
  <si>
    <t>068</t>
  </si>
  <si>
    <t>Мероприятия в области социальной политики</t>
  </si>
  <si>
    <t>7951018</t>
  </si>
  <si>
    <t>Подпрограмма "Предоставление  работникам бюджетной сферы социальных  выплат  на приобретение или строительство жилья"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</si>
  <si>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</si>
  <si>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</si>
  <si>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</si>
  <si>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</si>
  <si>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</si>
  <si>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</si>
  <si>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909</t>
  </si>
  <si>
    <t>5201312</t>
  </si>
  <si>
    <t>Оплата труда приемного родителя</t>
  </si>
  <si>
    <t>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</si>
  <si>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</si>
  <si>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</si>
  <si>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</si>
  <si>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на обеспечение деятельности по предоставлению субсидий гражданам, имеющим право на их получение в соответствии с жилищным законодательством</t>
  </si>
  <si>
    <t>0020446</t>
  </si>
  <si>
    <t>Организация работы органов социальной защиты населения муниципальных образований</t>
  </si>
  <si>
    <t>0020474</t>
  </si>
  <si>
    <t>Организация и осуществление деятельности по опеке и попечительству</t>
  </si>
  <si>
    <t>7950100</t>
  </si>
  <si>
    <t>МЦП "Социальная поддержка малоимущих слоев населения"</t>
  </si>
  <si>
    <t>7950110</t>
  </si>
  <si>
    <t>Комплексная МЦП "Крепкая семья"</t>
  </si>
  <si>
    <t>Приложение 3</t>
  </si>
  <si>
    <t xml:space="preserve">к Решению Собрания депутатов </t>
  </si>
  <si>
    <t>Усть-Катавского городского округа</t>
  </si>
  <si>
    <t xml:space="preserve">«О бюджете Усть-Катавского </t>
  </si>
  <si>
    <t>Сумма</t>
  </si>
  <si>
    <t>тыс.руб.</t>
  </si>
  <si>
    <t>по разделам и подразделам, целевым статьям и видам расходов классификации расходов бюджета</t>
  </si>
  <si>
    <t>ОБЩЕГОСУДАРСТВЕННЫЕ ВОПРОСЫ</t>
  </si>
  <si>
    <t>0100</t>
  </si>
  <si>
    <t>НАЦИОНАЛЬНАЯ ОБОРОНА</t>
  </si>
  <si>
    <t>0200</t>
  </si>
  <si>
    <t>Целевые программы муниципальных образований</t>
  </si>
  <si>
    <t>7950000</t>
  </si>
  <si>
    <t>НАЦИОНАЛЬНАЯ ЭКОНОМИКА</t>
  </si>
  <si>
    <t>0400</t>
  </si>
  <si>
    <t>7951000</t>
  </si>
  <si>
    <t xml:space="preserve">Муниципальная целевая программа реализации национального проекта "Доступное и комфортное жилье - гражданам России" в Усть-Катавском городском округе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</si>
  <si>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</si>
  <si>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</si>
  <si>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0980000</t>
  </si>
  <si>
    <t>0980200</t>
  </si>
  <si>
    <t>0500</t>
  </si>
  <si>
    <t>ЖИЛИЩНО-КОММУНАЛЬНОЕ ХОЗЯЙСТВО</t>
  </si>
  <si>
    <t>ОБРАЗОВАНИЕ</t>
  </si>
  <si>
    <t>0700</t>
  </si>
  <si>
    <t>5200000</t>
  </si>
  <si>
    <t>Иные безвозмездные и безвозвратные перечисления</t>
  </si>
  <si>
    <t>4330000</t>
  </si>
  <si>
    <t>4339900</t>
  </si>
  <si>
    <t>Специальные (коррекционные) учреждения</t>
  </si>
  <si>
    <t>4240000</t>
  </si>
  <si>
    <t>4249900</t>
  </si>
  <si>
    <t>Детсике дома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</si>
  <si>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</si>
  <si>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</si>
  <si>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4360000</t>
  </si>
  <si>
    <t>4520000</t>
  </si>
  <si>
    <t>НАЦИОНАЛЬНАЯ БЕЗОПАСНОСТЬ И ПРАВООХРАНИТЕЛЬНАЯ ДЕЯТЕЛЬНОСТЬ</t>
  </si>
  <si>
    <t>0300</t>
  </si>
  <si>
    <t>ОХРАНА ОКРУЖАЮЩЕЙ СРЕДЫ</t>
  </si>
  <si>
    <t>0600</t>
  </si>
  <si>
    <t>4210000</t>
  </si>
  <si>
    <t>Школы-детские сады, школы начальные, неполные средние и средни</t>
  </si>
  <si>
    <t>4230000</t>
  </si>
  <si>
    <t>Учреждения по внешкольной работе с детьми</t>
  </si>
  <si>
    <t>4200000</t>
  </si>
  <si>
    <t>Детксие дошкольные учреждения</t>
  </si>
  <si>
    <t>4400000</t>
  </si>
  <si>
    <t>4410000</t>
  </si>
  <si>
    <t>4420000</t>
  </si>
  <si>
    <t>4500000</t>
  </si>
  <si>
    <t>Мероприятия в сфере культуры, кинематографии и средств массовой информации</t>
  </si>
  <si>
    <t>Библиотеки</t>
  </si>
  <si>
    <t>Музеи и постоянные выставки</t>
  </si>
  <si>
    <t>Дворцы и дома культуры, другие учреждения культуры и средств массовой информации</t>
  </si>
  <si>
    <t>0800</t>
  </si>
  <si>
    <t>КУЛЬТУРА, КИНЕМАТОГРАФИЯ, СРЕДСТВА МАССОВОЙ ИНФОРМАЦИИ</t>
  </si>
  <si>
    <t>ЗДРАВООХРАНЕНИЕ, ФИЗИЧЕСКАЯ КУЛЬТУРА И СПОРТ</t>
  </si>
  <si>
    <t>0900</t>
  </si>
  <si>
    <t>Центры спортивной подготовки (сборные команды)</t>
  </si>
  <si>
    <t>4820000</t>
  </si>
  <si>
    <t>1000</t>
  </si>
  <si>
    <t>СОЦИАЛЬНАЯ ПОЛИТИКА</t>
  </si>
  <si>
    <t>Учреждения социального обслуживания населения</t>
  </si>
  <si>
    <t>Обеспечение мер социальной поддержки ветеранов труда и тружеников тыла</t>
  </si>
  <si>
    <t>5055500</t>
  </si>
  <si>
    <t>5055510</t>
  </si>
  <si>
    <t>5055520</t>
  </si>
  <si>
    <t>5055530</t>
  </si>
  <si>
    <t>Реализация мер социальной поддержки отджельных категорий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</si>
  <si>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</si>
  <si>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5050000</t>
  </si>
  <si>
    <t>Социальная помощь</t>
  </si>
  <si>
    <t>Содержание ребенка в семье опекуна и приемной семье, а также оплата труда приемного родителя</t>
  </si>
  <si>
    <t>5201300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</si>
  <si>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</si>
  <si>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0020000</t>
  </si>
  <si>
    <t>Реализация государственных функций, связанных с общегосударственным управлением</t>
  </si>
  <si>
    <t>0920000</t>
  </si>
  <si>
    <t>Ведомственная структура расходов</t>
  </si>
  <si>
    <t>Финансовое управление Усть-Катавского городского округа</t>
  </si>
  <si>
    <t>417</t>
  </si>
  <si>
    <t>КВСР</t>
  </si>
  <si>
    <t>Отдел внутренних дел Усть-Катавского городского округа</t>
  </si>
  <si>
    <t>188</t>
  </si>
  <si>
    <t>Управление по культуре, спорту и молодежной политике администрации Усть-Катавского городского округа</t>
  </si>
  <si>
    <t>419</t>
  </si>
  <si>
    <t xml:space="preserve">ОБРАЗОВАНИЕ   </t>
  </si>
  <si>
    <t>Муниципальное учреждение "Городское управление образования администрации Усть-Катавского городского округа"</t>
  </si>
  <si>
    <t>420</t>
  </si>
  <si>
    <t>Функциональный орган администрации Усть-Катавского городского округа "Управление экономических, имущественных и земельных отношений"</t>
  </si>
  <si>
    <t>421</t>
  </si>
  <si>
    <t>Функциональный орган администрации Усть-Катавского городского округа "Управление социальной защиты населения"</t>
  </si>
  <si>
    <t>422</t>
  </si>
  <si>
    <t>Функциональный орган администрации Усть-Катавского городского округа "Управление инфраструктуры и строительства"</t>
  </si>
  <si>
    <t>426</t>
  </si>
  <si>
    <t>Собрание депутатов Усть-Катавского городского округа</t>
  </si>
  <si>
    <t>427</t>
  </si>
  <si>
    <t>Администрация Усть-Катавского городского округа</t>
  </si>
  <si>
    <t>428</t>
  </si>
  <si>
    <t>ИСТОЧНИКИ</t>
  </si>
  <si>
    <t xml:space="preserve">финансирования дефицита  бюджета </t>
  </si>
  <si>
    <t>(тыс.руб.)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</si>
  <si>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</si>
  <si>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</si>
  <si>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>Изменение остатков средств на счетах по учету средств бюджета</t>
  </si>
  <si>
    <t>000 01 05 00 00 00 0000 000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</si>
  <si>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</si>
  <si>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</si>
  <si>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</si>
  <si>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</si>
  <si>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</si>
  <si>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</si>
  <si>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городских округов  </t>
  </si>
  <si>
    <t>000 01 05 02 01 04 0000 610</t>
  </si>
  <si>
    <t>Начальное профессиональное образование</t>
  </si>
  <si>
    <t>0703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</si>
  <si>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</si>
  <si>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</si>
  <si>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5055523</t>
  </si>
  <si>
    <t>5055524</t>
  </si>
  <si>
    <t>Расходы за счет субвенции из областного бюджета на  ежеквартальные денежные выплаты на оплату проезда (Закон Челябинской области "О мерах социальной поддержки ветеранов в Челябинской области ")</t>
  </si>
  <si>
    <t>5055533</t>
  </si>
  <si>
    <t>5055534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</si>
  <si>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жертов политических репрессий в Челябинской области )"</t>
  </si>
  <si>
    <t xml:space="preserve">Расходы за счет субвенции из областного бюджета на другие меры социальной поддержки реабилитированных лиц и лиц, призанных постадавшими от политических репрессий </t>
  </si>
  <si>
    <t>Расходы за счет субвенции из областного бюджета на  другие меры социальной поддержки ветеранов труда и тружеников тыла  (Закон Челябинской области "О мерах социальной поддержки ветеранов в Челябинской области ")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</si>
  <si>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</si>
  <si>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</si>
  <si>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за счет субвенции из областного бюджета  на выплаты приемной семье на содержание подопечных детей</t>
  </si>
  <si>
    <t>Расходы за счет субвенции из областного бюджета  на оплату труда приемного родителя</t>
  </si>
  <si>
    <t>Расходы за счет субвенции из областного бюджета  на выплаты семьям опекунов на содержание подопечных детей</t>
  </si>
  <si>
    <t>5201320</t>
  </si>
  <si>
    <t>5053300</t>
  </si>
  <si>
    <t>5053331</t>
  </si>
  <si>
    <t>5053332</t>
  </si>
  <si>
    <t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</si>
  <si>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</si>
  <si>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5053353</t>
  </si>
  <si>
    <t>5053354</t>
  </si>
  <si>
    <t>5053600</t>
  </si>
  <si>
    <t>Расходы за счет субвенции из областного бюджета на обеспечение  детей-сирот, детей, оставшихся без попечения родителей, лиц из их числа, детей, находящихся под опекой (попечительством), жилой площадью</t>
  </si>
  <si>
    <t>5080000</t>
  </si>
  <si>
    <t>5089900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</si>
  <si>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</si>
  <si>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</si>
  <si>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5053372</t>
  </si>
  <si>
    <t>Приложение 4</t>
  </si>
  <si>
    <t xml:space="preserve">Распределение бюджетных ассигнований на 2010 год </t>
  </si>
  <si>
    <t>бюджета Усть-Катавского городского округа на 2010 год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</si>
  <si>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</si>
  <si>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</si>
  <si>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городского округа на 2010 год"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</si>
  <si>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</si>
  <si>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</si>
  <si>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</si>
  <si>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</si>
  <si>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0200000</t>
  </si>
  <si>
    <t>0107</t>
  </si>
  <si>
    <t>0200002</t>
  </si>
  <si>
    <t>0200003</t>
  </si>
  <si>
    <t>Приложение 5</t>
  </si>
  <si>
    <t>ПРОГРАММА</t>
  </si>
  <si>
    <t xml:space="preserve">муниципальных гарантий на 2010 год                  </t>
  </si>
  <si>
    <t xml:space="preserve"> В 2010 году предоставление муниципальных гарантий не запланировано.</t>
  </si>
  <si>
    <t>Приложение 6</t>
  </si>
  <si>
    <t>Приложение 7</t>
  </si>
  <si>
    <t>муниципальных внутренних заимствований на 2010 год                                                и плановый перид 2010 и 2011 годов</t>
  </si>
  <si>
    <t>Приложение 8</t>
  </si>
  <si>
    <t>предоставления бюджетных кредитов на 2010 год                                                            и плановый перид 2010 и 2011 годов</t>
  </si>
  <si>
    <t xml:space="preserve">            Предоставление бюджетных кредитов в 2100 году не планируется.</t>
  </si>
  <si>
    <t>0022500</t>
  </si>
  <si>
    <t>Руководитель контрольно-счетной палаты муниципального образования и его заместители</t>
  </si>
  <si>
    <t>0020470</t>
  </si>
  <si>
    <t>Организация работы Контрольно-счетной комиссии</t>
  </si>
  <si>
    <t>Муниципальная целевая программа  "Оздоровление экологической обстановки в Усть-Катавском городском округе на 2009-2011 годы"</t>
  </si>
  <si>
    <t>7950004</t>
  </si>
  <si>
    <t>7950007</t>
  </si>
  <si>
    <t>Муниципальная целевая программа "ЧИСТАЯ ВОДА"</t>
  </si>
  <si>
    <t>Контрольно-счетная комиссия</t>
  </si>
  <si>
    <t>960</t>
  </si>
  <si>
    <t>Расходы на проведение противоаварийных мероприятий в зданиях муниципальных общеобразовательных учреждений</t>
  </si>
  <si>
    <t>423</t>
  </si>
  <si>
    <t xml:space="preserve">на 2010 год </t>
  </si>
  <si>
    <t>7953000</t>
  </si>
  <si>
    <t>Муниципальная адресная программа "Поэтапный переход на отпуск коммунальных ресурсов потребителям в соответствии с показателями коллективных (общедомовых) приборов учета Усть-Катавского городского округа на 2010-2011 годы"</t>
  </si>
  <si>
    <t>МЦП "Противодействие злоупотреблению наркотическими средствами и их незаконному обороту"</t>
  </si>
  <si>
    <t>Источники внутреннего финансирования дефицитов бюджетов</t>
  </si>
  <si>
    <t>000 01 00 00 00 00 0000 000</t>
  </si>
  <si>
    <t>0020401</t>
  </si>
  <si>
    <t>0920301</t>
  </si>
  <si>
    <t>Расходы на проведение официальных мероприятий</t>
  </si>
  <si>
    <t>2026701</t>
  </si>
  <si>
    <t>2027200</t>
  </si>
  <si>
    <t>Вещевое обеспечение</t>
  </si>
  <si>
    <t>Обеспечение деятельности органов местного самоуправления за счет средств местного бюджета</t>
  </si>
  <si>
    <t>4429901</t>
  </si>
  <si>
    <t>4419901</t>
  </si>
  <si>
    <t>4409901</t>
  </si>
  <si>
    <t xml:space="preserve">Комплектование книжных фондов библиотек муниципальных образований </t>
  </si>
  <si>
    <t>4829901</t>
  </si>
  <si>
    <t>Содержание и обеспечение деятельности общеобразовательных учреждений за счет средств местного бюджета</t>
  </si>
  <si>
    <t>Содержание  и обеспечение деятельности учебно-методических кабинетов, централизованных бухгалтерий, групп хозяйственного обслуживания, межшкольных учебно-производственных комбинатов за счет средств местного бюджета</t>
  </si>
  <si>
    <t>Содержание и обеспечение деятельности спортивно-оздоровительного комплекса за счет средств местного бюджета</t>
  </si>
  <si>
    <t>Содержание и обеспечение деятельности централизованной библиотечной системы за счет средст местного бюджета</t>
  </si>
  <si>
    <t>Содержание и обеспечение деятельности музея за счет средст местного бюджета</t>
  </si>
  <si>
    <t>Содержание и обеспечение деятельности централизованной клубной системы за счет средств местного бюджета</t>
  </si>
  <si>
    <t>Расходы на обеспечение деятельности группы кратковременного содержания</t>
  </si>
  <si>
    <t>Содержание и обеспечение деятельности  дошкольных образовательных учреждений за счет средств местного бюджета</t>
  </si>
  <si>
    <t>Содержание и обеспечение деятельности учреждений по внешкольной работе с детьми за счет средств местного бюджета</t>
  </si>
  <si>
    <t>4209911</t>
  </si>
  <si>
    <t>4219911</t>
  </si>
  <si>
    <t>4239911</t>
  </si>
  <si>
    <t>4529911</t>
  </si>
  <si>
    <t>5240000</t>
  </si>
  <si>
    <t>Выполнение налоговых обязательств</t>
  </si>
  <si>
    <t>0314</t>
  </si>
  <si>
    <t>Другие вопросы в области национальной безопасности и правоохранительной деятельности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</si>
  <si>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</si>
  <si>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</si>
  <si>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</si>
  <si>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000 01 03 00 00 00 0000 000</t>
  </si>
  <si>
    <t>000 01 03 00 00 00 0000 700</t>
  </si>
  <si>
    <t>000 01 03 00 00 04 0000 710</t>
  </si>
  <si>
    <t>Наименование заимствования</t>
  </si>
  <si>
    <t xml:space="preserve">Сумма </t>
  </si>
  <si>
    <t>Муниципальные внутренние заимствавония, в том числе:</t>
  </si>
  <si>
    <t>привлечение средств</t>
  </si>
  <si>
    <t>погашение средств</t>
  </si>
  <si>
    <t>Ведомственная целевая программа "Поддержка и развитие молодых граждан Усть-Катавского городского округа на 2010 год"</t>
  </si>
  <si>
    <t>7950008</t>
  </si>
  <si>
    <t>449</t>
  </si>
  <si>
    <t>Приобретение жилья для молодых специалистов</t>
  </si>
  <si>
    <t>0920302</t>
  </si>
  <si>
    <t>7950009</t>
  </si>
  <si>
    <t>7951016</t>
  </si>
  <si>
    <t>Подпрограмма "Модернизация и реконструкция коммунальной инфраструктуры" (газификация)</t>
  </si>
  <si>
    <t>7951019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</si>
  <si>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</si>
  <si>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1020000</t>
  </si>
  <si>
    <t>1020100</t>
  </si>
  <si>
    <t>Непрограммные инвестиции в основные фонды</t>
  </si>
  <si>
    <t>Ведомственная целевая программа "Обеспечение безопасности жизнедеятельности 
населения Усть-Катавского городского округа на 2010 год"</t>
  </si>
  <si>
    <t>7950011</t>
  </si>
  <si>
    <t>Ведомственная целевая программа "Обеспечение безопасности жизнедеятельности населения Усть-Катавского городского округа на 2010 год"</t>
  </si>
  <si>
    <t>Муниципальная целевая программа "Поддержка и развитие культуры в Усть-Катавском городском округе"</t>
  </si>
  <si>
    <t xml:space="preserve">      </t>
  </si>
  <si>
    <t>Муниципальная целевая программа "Формирование и регистрация муниципального имущества Усть-Катавского городского округа на 2010-2012 годы"</t>
  </si>
  <si>
    <t>бюджетные кредиты, привлеченные в бюджет городского округа от других бюджетов бюджетной системы Российской Федерации в валюте Российской Федерации</t>
  </si>
  <si>
    <t>от 23.12.2009г. № 271</t>
  </si>
  <si>
    <t>от 23.12.2009г.№ 271</t>
  </si>
  <si>
    <t>от23.12.2009г. № 271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</si>
</sst>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6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0"/>
      <name val="Arial"/>
      <family val="0"/>
    </font>
    <font>
      <b/>
      <sz val="13.5"/>
      <name val="Times New Roman"/>
      <family val="1"/>
    </font>
    <font>
      <sz val="8"/>
      <name val="Arial"/>
      <family val="0"/>
    </font>
    <font>
      <b/>
      <sz val="13.5"/>
      <name val="Arial Narrow"/>
      <family val="2"/>
    </font>
    <font>
      <sz val="12"/>
      <name val="MS Sans Serif"/>
      <family val="2"/>
    </font>
    <font>
      <sz val="14"/>
      <name val="Arial"/>
      <family val="0"/>
    </font>
    <font>
      <b/>
      <sz val="14"/>
      <name val="Arial"/>
      <family val="2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right" vertical="center" wrapText="1"/>
    </xf>
    <xf numFmtId="49" fontId="11" fillId="2" borderId="7" xfId="0" applyNumberFormat="1" applyFont="1" applyFill="1" applyBorder="1" applyAlignment="1">
      <alignment horizontal="justify" vertical="top" wrapText="1"/>
    </xf>
    <xf numFmtId="49" fontId="9" fillId="0" borderId="8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49" fontId="11" fillId="2" borderId="13" xfId="0" applyNumberFormat="1" applyFont="1" applyFill="1" applyBorder="1" applyAlignment="1">
      <alignment horizontal="justify" vertical="top" wrapText="1"/>
    </xf>
    <xf numFmtId="49" fontId="9" fillId="2" borderId="14" xfId="0" applyNumberFormat="1" applyFont="1" applyFill="1" applyBorder="1" applyAlignment="1">
      <alignment horizontal="left" vertical="top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justify" vertical="top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165" fontId="4" fillId="2" borderId="2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165" fontId="4" fillId="0" borderId="2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5" fontId="9" fillId="0" borderId="2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5" fontId="5" fillId="0" borderId="12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2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N500"/>
  <sheetViews>
    <sheetView showGridLines="0" tabSelected="1" view="pageBreakPreview" zoomScale="70" zoomScaleNormal="75" zoomScaleSheetLayoutView="70" workbookViewId="0" topLeftCell="A1">
      <selection activeCell="A8" sqref="A8:E8"/>
    </sheetView>
  </sheetViews>
  <sheetFormatPr defaultColWidth="9.140625" defaultRowHeight="12.75" customHeight="1" outlineLevelRow="2"/>
  <cols>
    <col min="1" max="1" width="99.7109375" style="0" customWidth="1"/>
    <col min="2" max="2" width="7.57421875" style="0" customWidth="1"/>
    <col min="3" max="3" width="11.8515625" style="0" customWidth="1"/>
    <col min="4" max="4" width="6.00390625" style="0" customWidth="1"/>
    <col min="5" max="5" width="12.140625" style="0" customWidth="1"/>
  </cols>
  <sheetData>
    <row r="1" spans="1:5" ht="12.75" customHeight="1">
      <c r="A1" s="158" t="s">
        <v>242</v>
      </c>
      <c r="B1" s="158"/>
      <c r="C1" s="158"/>
      <c r="D1" s="158"/>
      <c r="E1" s="158"/>
    </row>
    <row r="2" spans="1:5" ht="12.75" customHeight="1">
      <c r="A2" s="158" t="s">
        <v>243</v>
      </c>
      <c r="B2" s="158"/>
      <c r="C2" s="158"/>
      <c r="D2" s="158"/>
      <c r="E2" s="158"/>
    </row>
    <row r="3" spans="1:5" ht="12.75" customHeight="1">
      <c r="A3" s="158" t="s">
        <v>244</v>
      </c>
      <c r="B3" s="158"/>
      <c r="C3" s="158"/>
      <c r="D3" s="158"/>
      <c r="E3" s="158"/>
    </row>
    <row r="4" spans="1:5" ht="12.75" customHeight="1">
      <c r="A4" s="158" t="s">
        <v>245</v>
      </c>
      <c r="B4" s="158"/>
      <c r="C4" s="158"/>
      <c r="D4" s="158"/>
      <c r="E4" s="158"/>
    </row>
    <row r="5" spans="1:5" ht="12.75" customHeight="1">
      <c r="A5" s="158" t="s">
        <v>394</v>
      </c>
      <c r="B5" s="158"/>
      <c r="C5" s="158"/>
      <c r="D5" s="158"/>
      <c r="E5" s="158"/>
    </row>
    <row r="6" spans="1:5" ht="12.75" customHeight="1">
      <c r="A6" s="158" t="s">
        <v>491</v>
      </c>
      <c r="B6" s="158"/>
      <c r="C6" s="158"/>
      <c r="D6" s="158"/>
      <c r="E6" s="158"/>
    </row>
    <row r="7" spans="1:5" ht="19.5" customHeight="1">
      <c r="A7" s="8"/>
      <c r="B7" s="8"/>
      <c r="C7" s="8"/>
      <c r="D7" s="8"/>
      <c r="E7" s="8"/>
    </row>
    <row r="8" spans="1:5" ht="18.75" customHeight="1">
      <c r="A8" s="159" t="s">
        <v>390</v>
      </c>
      <c r="B8" s="159"/>
      <c r="C8" s="159"/>
      <c r="D8" s="159"/>
      <c r="E8" s="159"/>
    </row>
    <row r="9" spans="1:5" ht="13.5" customHeight="1">
      <c r="A9" s="160" t="s">
        <v>248</v>
      </c>
      <c r="B9" s="160"/>
      <c r="C9" s="160"/>
      <c r="D9" s="160"/>
      <c r="E9" s="160"/>
    </row>
    <row r="10" spans="1:5" ht="13.5" customHeight="1">
      <c r="A10" s="11"/>
      <c r="B10" s="11"/>
      <c r="C10" s="11"/>
      <c r="D10" s="11"/>
      <c r="E10" s="11"/>
    </row>
    <row r="11" spans="1:5" ht="25.5" customHeight="1">
      <c r="A11" s="135"/>
      <c r="B11" s="135"/>
      <c r="C11" s="136"/>
      <c r="D11" s="135"/>
      <c r="E11" s="135" t="s">
        <v>247</v>
      </c>
    </row>
    <row r="12" spans="1:5" ht="38.25" thickBot="1">
      <c r="A12" s="137" t="s">
        <v>2</v>
      </c>
      <c r="B12" s="137" t="s">
        <v>1</v>
      </c>
      <c r="C12" s="137" t="s">
        <v>3</v>
      </c>
      <c r="D12" s="137" t="s">
        <v>4</v>
      </c>
      <c r="E12" s="137" t="s">
        <v>246</v>
      </c>
    </row>
    <row r="13" spans="1:5" ht="19.5" thickBot="1">
      <c r="A13" s="34" t="s">
        <v>249</v>
      </c>
      <c r="B13" s="35" t="s">
        <v>250</v>
      </c>
      <c r="C13" s="35"/>
      <c r="D13" s="35"/>
      <c r="E13" s="36">
        <f>SUM(E14+E18+E27+E36+E51+E54+E45)</f>
        <v>36257.9</v>
      </c>
    </row>
    <row r="14" spans="1:5" ht="37.5">
      <c r="A14" s="118" t="s">
        <v>6</v>
      </c>
      <c r="B14" s="119" t="s">
        <v>5</v>
      </c>
      <c r="C14" s="119" t="s">
        <v>0</v>
      </c>
      <c r="D14" s="119" t="s">
        <v>0</v>
      </c>
      <c r="E14" s="120">
        <f>SUM(E17)</f>
        <v>861.9</v>
      </c>
    </row>
    <row r="15" spans="1:5" ht="56.25">
      <c r="A15" s="71" t="s">
        <v>317</v>
      </c>
      <c r="B15" s="119" t="s">
        <v>5</v>
      </c>
      <c r="C15" s="97" t="s">
        <v>318</v>
      </c>
      <c r="D15" s="119"/>
      <c r="E15" s="120">
        <f>SUM(E17)</f>
        <v>861.9</v>
      </c>
    </row>
    <row r="16" spans="1:5" ht="21" customHeight="1" outlineLevel="1">
      <c r="A16" s="71" t="s">
        <v>8</v>
      </c>
      <c r="B16" s="97" t="s">
        <v>5</v>
      </c>
      <c r="C16" s="97" t="s">
        <v>7</v>
      </c>
      <c r="D16" s="97" t="s">
        <v>0</v>
      </c>
      <c r="E16" s="98">
        <f>SUM(E17)</f>
        <v>861.9</v>
      </c>
    </row>
    <row r="17" spans="1:5" ht="18.75" outlineLevel="2">
      <c r="A17" s="74" t="s">
        <v>10</v>
      </c>
      <c r="B17" s="73" t="s">
        <v>5</v>
      </c>
      <c r="C17" s="73" t="s">
        <v>7</v>
      </c>
      <c r="D17" s="73" t="s">
        <v>9</v>
      </c>
      <c r="E17" s="75">
        <f>SUM(797.5+64.4)</f>
        <v>861.9</v>
      </c>
    </row>
    <row r="18" spans="1:5" ht="56.25">
      <c r="A18" s="71" t="s">
        <v>12</v>
      </c>
      <c r="B18" s="97" t="s">
        <v>11</v>
      </c>
      <c r="C18" s="97" t="s">
        <v>0</v>
      </c>
      <c r="D18" s="97" t="s">
        <v>0</v>
      </c>
      <c r="E18" s="98">
        <f>SUM(E20+E23+E25)</f>
        <v>2525.1</v>
      </c>
    </row>
    <row r="19" spans="1:5" ht="56.25">
      <c r="A19" s="71" t="s">
        <v>317</v>
      </c>
      <c r="B19" s="97" t="s">
        <v>11</v>
      </c>
      <c r="C19" s="97" t="s">
        <v>318</v>
      </c>
      <c r="D19" s="97"/>
      <c r="E19" s="98">
        <f>SUM(E20+E23+E25)</f>
        <v>2525.1</v>
      </c>
    </row>
    <row r="20" spans="1:5" ht="19.5" customHeight="1" outlineLevel="1">
      <c r="A20" s="71" t="s">
        <v>14</v>
      </c>
      <c r="B20" s="97" t="s">
        <v>11</v>
      </c>
      <c r="C20" s="97" t="s">
        <v>13</v>
      </c>
      <c r="D20" s="97" t="s">
        <v>0</v>
      </c>
      <c r="E20" s="98">
        <f>SUM(E21)</f>
        <v>1587.6</v>
      </c>
    </row>
    <row r="21" spans="1:5" ht="37.5" outlineLevel="2">
      <c r="A21" s="71" t="s">
        <v>437</v>
      </c>
      <c r="B21" s="73" t="s">
        <v>11</v>
      </c>
      <c r="C21" s="73" t="s">
        <v>431</v>
      </c>
      <c r="D21" s="73"/>
      <c r="E21" s="75">
        <f>SUM(E22)</f>
        <v>1587.6</v>
      </c>
    </row>
    <row r="22" spans="1:5" ht="18.75" outlineLevel="2">
      <c r="A22" s="74" t="s">
        <v>10</v>
      </c>
      <c r="B22" s="73" t="s">
        <v>11</v>
      </c>
      <c r="C22" s="73" t="s">
        <v>431</v>
      </c>
      <c r="D22" s="73" t="s">
        <v>9</v>
      </c>
      <c r="E22" s="75">
        <v>1587.6</v>
      </c>
    </row>
    <row r="23" spans="1:5" ht="23.25" customHeight="1" outlineLevel="1">
      <c r="A23" s="71" t="s">
        <v>16</v>
      </c>
      <c r="B23" s="97" t="s">
        <v>11</v>
      </c>
      <c r="C23" s="97" t="s">
        <v>15</v>
      </c>
      <c r="D23" s="97" t="s">
        <v>0</v>
      </c>
      <c r="E23" s="98">
        <f>SUM(E24)</f>
        <v>667.5</v>
      </c>
    </row>
    <row r="24" spans="1:5" ht="18.75" outlineLevel="2">
      <c r="A24" s="74" t="s">
        <v>10</v>
      </c>
      <c r="B24" s="73" t="s">
        <v>11</v>
      </c>
      <c r="C24" s="73" t="s">
        <v>15</v>
      </c>
      <c r="D24" s="73" t="s">
        <v>9</v>
      </c>
      <c r="E24" s="75">
        <f>SUM(627.7+39.8)</f>
        <v>667.5</v>
      </c>
    </row>
    <row r="25" spans="1:5" ht="23.25" customHeight="1" outlineLevel="1">
      <c r="A25" s="71" t="s">
        <v>18</v>
      </c>
      <c r="B25" s="97" t="s">
        <v>11</v>
      </c>
      <c r="C25" s="97" t="s">
        <v>17</v>
      </c>
      <c r="D25" s="97" t="s">
        <v>0</v>
      </c>
      <c r="E25" s="98">
        <f>SUM(E26)</f>
        <v>270</v>
      </c>
    </row>
    <row r="26" spans="1:5" ht="18.75" outlineLevel="2">
      <c r="A26" s="74" t="s">
        <v>10</v>
      </c>
      <c r="B26" s="73" t="s">
        <v>11</v>
      </c>
      <c r="C26" s="73" t="s">
        <v>17</v>
      </c>
      <c r="D26" s="73" t="s">
        <v>9</v>
      </c>
      <c r="E26" s="75">
        <v>270</v>
      </c>
    </row>
    <row r="27" spans="1:5" ht="56.25">
      <c r="A27" s="71" t="s">
        <v>20</v>
      </c>
      <c r="B27" s="97" t="s">
        <v>19</v>
      </c>
      <c r="C27" s="97" t="s">
        <v>0</v>
      </c>
      <c r="D27" s="97" t="s">
        <v>0</v>
      </c>
      <c r="E27" s="98">
        <f>SUM(E29)</f>
        <v>17496.899999999998</v>
      </c>
    </row>
    <row r="28" spans="1:5" ht="56.25">
      <c r="A28" s="71" t="s">
        <v>317</v>
      </c>
      <c r="B28" s="97" t="s">
        <v>19</v>
      </c>
      <c r="C28" s="97" t="s">
        <v>318</v>
      </c>
      <c r="D28" s="97"/>
      <c r="E28" s="98">
        <f>SUM(E29)</f>
        <v>17496.899999999998</v>
      </c>
    </row>
    <row r="29" spans="1:5" ht="22.5" customHeight="1" outlineLevel="1">
      <c r="A29" s="71" t="s">
        <v>14</v>
      </c>
      <c r="B29" s="97" t="s">
        <v>19</v>
      </c>
      <c r="C29" s="97" t="s">
        <v>13</v>
      </c>
      <c r="D29" s="97" t="s">
        <v>0</v>
      </c>
      <c r="E29" s="98">
        <f>SUM(E30+E32+E34)</f>
        <v>17496.899999999998</v>
      </c>
    </row>
    <row r="30" spans="1:5" s="17" customFormat="1" ht="37.5" outlineLevel="2">
      <c r="A30" s="71" t="s">
        <v>437</v>
      </c>
      <c r="B30" s="97" t="s">
        <v>19</v>
      </c>
      <c r="C30" s="97" t="s">
        <v>431</v>
      </c>
      <c r="D30" s="97"/>
      <c r="E30" s="98">
        <f>SUM(E31)</f>
        <v>17282.3</v>
      </c>
    </row>
    <row r="31" spans="1:5" ht="18.75" outlineLevel="2">
      <c r="A31" s="74" t="s">
        <v>10</v>
      </c>
      <c r="B31" s="73" t="s">
        <v>19</v>
      </c>
      <c r="C31" s="73" t="s">
        <v>431</v>
      </c>
      <c r="D31" s="73" t="s">
        <v>9</v>
      </c>
      <c r="E31" s="75">
        <v>17282.3</v>
      </c>
    </row>
    <row r="32" spans="1:5" ht="27.75" customHeight="1" outlineLevel="1">
      <c r="A32" s="71" t="s">
        <v>22</v>
      </c>
      <c r="B32" s="97" t="s">
        <v>19</v>
      </c>
      <c r="C32" s="97" t="s">
        <v>21</v>
      </c>
      <c r="D32" s="97" t="s">
        <v>0</v>
      </c>
      <c r="E32" s="98">
        <f>SUM(E33)</f>
        <v>204.1</v>
      </c>
    </row>
    <row r="33" spans="1:5" ht="18.75" outlineLevel="2">
      <c r="A33" s="74" t="s">
        <v>10</v>
      </c>
      <c r="B33" s="73" t="s">
        <v>19</v>
      </c>
      <c r="C33" s="73" t="s">
        <v>21</v>
      </c>
      <c r="D33" s="73" t="s">
        <v>9</v>
      </c>
      <c r="E33" s="75">
        <v>204.1</v>
      </c>
    </row>
    <row r="34" spans="1:5" ht="56.25" outlineLevel="1">
      <c r="A34" s="71" t="s">
        <v>24</v>
      </c>
      <c r="B34" s="97" t="s">
        <v>19</v>
      </c>
      <c r="C34" s="97" t="s">
        <v>23</v>
      </c>
      <c r="D34" s="97" t="s">
        <v>0</v>
      </c>
      <c r="E34" s="98">
        <f>SUM(E35)</f>
        <v>10.5</v>
      </c>
    </row>
    <row r="35" spans="1:5" ht="18.75" outlineLevel="2">
      <c r="A35" s="74" t="s">
        <v>10</v>
      </c>
      <c r="B35" s="73" t="s">
        <v>19</v>
      </c>
      <c r="C35" s="73" t="s">
        <v>23</v>
      </c>
      <c r="D35" s="73" t="s">
        <v>9</v>
      </c>
      <c r="E35" s="75">
        <v>10.5</v>
      </c>
    </row>
    <row r="36" spans="1:5" ht="39" customHeight="1">
      <c r="A36" s="71" t="s">
        <v>26</v>
      </c>
      <c r="B36" s="97" t="s">
        <v>25</v>
      </c>
      <c r="C36" s="97" t="s">
        <v>0</v>
      </c>
      <c r="D36" s="97" t="s">
        <v>0</v>
      </c>
      <c r="E36" s="98">
        <f>SUM(E37)</f>
        <v>6526.000000000001</v>
      </c>
    </row>
    <row r="37" spans="1:5" ht="56.25">
      <c r="A37" s="71" t="s">
        <v>317</v>
      </c>
      <c r="B37" s="97" t="s">
        <v>25</v>
      </c>
      <c r="C37" s="97" t="s">
        <v>318</v>
      </c>
      <c r="D37" s="97"/>
      <c r="E37" s="98">
        <f>SUM(E38+E43)</f>
        <v>6526.000000000001</v>
      </c>
    </row>
    <row r="38" spans="1:5" ht="56.25">
      <c r="A38" s="71" t="s">
        <v>317</v>
      </c>
      <c r="B38" s="97" t="s">
        <v>25</v>
      </c>
      <c r="C38" s="97" t="s">
        <v>13</v>
      </c>
      <c r="D38" s="97" t="s">
        <v>0</v>
      </c>
      <c r="E38" s="98">
        <f>SUM(E39+E41)</f>
        <v>6212.200000000001</v>
      </c>
    </row>
    <row r="39" spans="1:5" ht="37.5" outlineLevel="1">
      <c r="A39" s="71" t="s">
        <v>28</v>
      </c>
      <c r="B39" s="97" t="s">
        <v>25</v>
      </c>
      <c r="C39" s="97" t="s">
        <v>27</v>
      </c>
      <c r="D39" s="97" t="s">
        <v>0</v>
      </c>
      <c r="E39" s="98">
        <f>SUM(E40)</f>
        <v>5524.1</v>
      </c>
    </row>
    <row r="40" spans="1:5" ht="18.75" outlineLevel="2">
      <c r="A40" s="74" t="s">
        <v>10</v>
      </c>
      <c r="B40" s="73" t="s">
        <v>25</v>
      </c>
      <c r="C40" s="73" t="s">
        <v>27</v>
      </c>
      <c r="D40" s="73" t="s">
        <v>9</v>
      </c>
      <c r="E40" s="75">
        <v>5524.1</v>
      </c>
    </row>
    <row r="41" spans="1:5" s="91" customFormat="1" ht="19.5" customHeight="1" outlineLevel="2">
      <c r="A41" s="92" t="s">
        <v>416</v>
      </c>
      <c r="B41" s="93" t="s">
        <v>25</v>
      </c>
      <c r="C41" s="97" t="s">
        <v>415</v>
      </c>
      <c r="D41" s="94" t="s">
        <v>0</v>
      </c>
      <c r="E41" s="98">
        <f>SUM(E42)</f>
        <v>688.1</v>
      </c>
    </row>
    <row r="42" spans="1:5" s="91" customFormat="1" ht="18.75" outlineLevel="2">
      <c r="A42" s="95" t="s">
        <v>10</v>
      </c>
      <c r="B42" s="96" t="s">
        <v>25</v>
      </c>
      <c r="C42" s="73" t="s">
        <v>415</v>
      </c>
      <c r="D42" s="95" t="s">
        <v>9</v>
      </c>
      <c r="E42" s="75">
        <v>688.1</v>
      </c>
    </row>
    <row r="43" spans="1:5" s="91" customFormat="1" ht="38.25" customHeight="1" outlineLevel="2">
      <c r="A43" s="92" t="s">
        <v>414</v>
      </c>
      <c r="B43" s="93" t="s">
        <v>25</v>
      </c>
      <c r="C43" s="94" t="s">
        <v>413</v>
      </c>
      <c r="D43" s="94" t="s">
        <v>0</v>
      </c>
      <c r="E43" s="75">
        <f>SUM(E44)</f>
        <v>313.8</v>
      </c>
    </row>
    <row r="44" spans="1:5" s="91" customFormat="1" ht="18.75" outlineLevel="2">
      <c r="A44" s="95" t="s">
        <v>10</v>
      </c>
      <c r="B44" s="96" t="s">
        <v>25</v>
      </c>
      <c r="C44" s="95" t="s">
        <v>413</v>
      </c>
      <c r="D44" s="95" t="s">
        <v>9</v>
      </c>
      <c r="E44" s="75">
        <v>313.8</v>
      </c>
    </row>
    <row r="45" spans="1:5" ht="18.75" outlineLevel="2">
      <c r="A45" s="82" t="s">
        <v>395</v>
      </c>
      <c r="B45" s="97" t="s">
        <v>400</v>
      </c>
      <c r="C45" s="97"/>
      <c r="D45" s="97"/>
      <c r="E45" s="98">
        <f>SUM(E46)</f>
        <v>747.9000000000001</v>
      </c>
    </row>
    <row r="46" spans="1:5" ht="20.25" customHeight="1" outlineLevel="2">
      <c r="A46" s="82" t="s">
        <v>398</v>
      </c>
      <c r="B46" s="97" t="s">
        <v>400</v>
      </c>
      <c r="C46" s="97" t="s">
        <v>399</v>
      </c>
      <c r="D46" s="97"/>
      <c r="E46" s="98">
        <f>SUM(E47+E49)</f>
        <v>747.9000000000001</v>
      </c>
    </row>
    <row r="47" spans="1:5" ht="28.5" customHeight="1" outlineLevel="2">
      <c r="A47" s="82" t="s">
        <v>396</v>
      </c>
      <c r="B47" s="97" t="s">
        <v>400</v>
      </c>
      <c r="C47" s="97" t="s">
        <v>401</v>
      </c>
      <c r="D47" s="97"/>
      <c r="E47" s="98">
        <f>SUM(E48)</f>
        <v>364.8</v>
      </c>
    </row>
    <row r="48" spans="1:5" s="81" customFormat="1" ht="22.5" customHeight="1" outlineLevel="2">
      <c r="A48" s="74" t="s">
        <v>10</v>
      </c>
      <c r="B48" s="73" t="s">
        <v>400</v>
      </c>
      <c r="C48" s="73" t="s">
        <v>401</v>
      </c>
      <c r="D48" s="73" t="s">
        <v>9</v>
      </c>
      <c r="E48" s="75">
        <v>364.8</v>
      </c>
    </row>
    <row r="49" spans="1:5" ht="19.5" customHeight="1" outlineLevel="2">
      <c r="A49" s="82" t="s">
        <v>397</v>
      </c>
      <c r="B49" s="97" t="s">
        <v>400</v>
      </c>
      <c r="C49" s="97" t="s">
        <v>402</v>
      </c>
      <c r="D49" s="97"/>
      <c r="E49" s="98">
        <f>SUM(E50)</f>
        <v>383.1</v>
      </c>
    </row>
    <row r="50" spans="1:5" s="81" customFormat="1" ht="18.75" customHeight="1" outlineLevel="2">
      <c r="A50" s="74" t="s">
        <v>10</v>
      </c>
      <c r="B50" s="73" t="s">
        <v>400</v>
      </c>
      <c r="C50" s="73" t="s">
        <v>402</v>
      </c>
      <c r="D50" s="73" t="s">
        <v>9</v>
      </c>
      <c r="E50" s="75">
        <v>383.1</v>
      </c>
    </row>
    <row r="51" spans="1:5" ht="18.75">
      <c r="A51" s="71" t="s">
        <v>30</v>
      </c>
      <c r="B51" s="97" t="s">
        <v>29</v>
      </c>
      <c r="C51" s="97" t="s">
        <v>0</v>
      </c>
      <c r="D51" s="97" t="s">
        <v>0</v>
      </c>
      <c r="E51" s="98">
        <f>SUM(E53)</f>
        <v>600</v>
      </c>
    </row>
    <row r="52" spans="1:5" ht="24.75" customHeight="1" outlineLevel="1">
      <c r="A52" s="71" t="s">
        <v>32</v>
      </c>
      <c r="B52" s="97" t="s">
        <v>29</v>
      </c>
      <c r="C52" s="97" t="s">
        <v>31</v>
      </c>
      <c r="D52" s="97" t="s">
        <v>0</v>
      </c>
      <c r="E52" s="98">
        <f>SUM(E53)</f>
        <v>600</v>
      </c>
    </row>
    <row r="53" spans="1:5" ht="18.75" outlineLevel="2">
      <c r="A53" s="74" t="s">
        <v>34</v>
      </c>
      <c r="B53" s="73" t="s">
        <v>29</v>
      </c>
      <c r="C53" s="73" t="s">
        <v>31</v>
      </c>
      <c r="D53" s="73" t="s">
        <v>33</v>
      </c>
      <c r="E53" s="75">
        <v>600</v>
      </c>
    </row>
    <row r="54" spans="1:5" ht="18.75">
      <c r="A54" s="71" t="s">
        <v>36</v>
      </c>
      <c r="B54" s="97" t="s">
        <v>35</v>
      </c>
      <c r="C54" s="97" t="s">
        <v>0</v>
      </c>
      <c r="D54" s="97" t="s">
        <v>0</v>
      </c>
      <c r="E54" s="98">
        <f>SUM(E55+E58+E61+E74+E75)</f>
        <v>7500.1</v>
      </c>
    </row>
    <row r="55" spans="1:5" ht="24.75" customHeight="1" outlineLevel="1">
      <c r="A55" s="71" t="s">
        <v>38</v>
      </c>
      <c r="B55" s="97" t="s">
        <v>35</v>
      </c>
      <c r="C55" s="97" t="s">
        <v>37</v>
      </c>
      <c r="D55" s="97" t="s">
        <v>0</v>
      </c>
      <c r="E55" s="98">
        <f>SUM(E56)</f>
        <v>1050</v>
      </c>
    </row>
    <row r="56" spans="1:5" ht="18.75" outlineLevel="2">
      <c r="A56" s="74" t="s">
        <v>10</v>
      </c>
      <c r="B56" s="73" t="s">
        <v>35</v>
      </c>
      <c r="C56" s="73" t="s">
        <v>37</v>
      </c>
      <c r="D56" s="73" t="s">
        <v>9</v>
      </c>
      <c r="E56" s="75">
        <v>1050</v>
      </c>
    </row>
    <row r="57" spans="1:5" ht="56.25" outlineLevel="2">
      <c r="A57" s="71" t="s">
        <v>317</v>
      </c>
      <c r="B57" s="97" t="s">
        <v>35</v>
      </c>
      <c r="C57" s="97" t="s">
        <v>318</v>
      </c>
      <c r="D57" s="73"/>
      <c r="E57" s="98">
        <f>SUM(E58)</f>
        <v>4345.1</v>
      </c>
    </row>
    <row r="58" spans="1:5" ht="18" customHeight="1" outlineLevel="1">
      <c r="A58" s="71" t="s">
        <v>14</v>
      </c>
      <c r="B58" s="97" t="s">
        <v>35</v>
      </c>
      <c r="C58" s="97" t="s">
        <v>13</v>
      </c>
      <c r="D58" s="97" t="s">
        <v>0</v>
      </c>
      <c r="E58" s="98">
        <f>SUM(E59)</f>
        <v>4345.1</v>
      </c>
    </row>
    <row r="59" spans="1:5" s="17" customFormat="1" ht="39.75" customHeight="1" outlineLevel="2">
      <c r="A59" s="71" t="s">
        <v>437</v>
      </c>
      <c r="B59" s="97" t="s">
        <v>35</v>
      </c>
      <c r="C59" s="97" t="s">
        <v>431</v>
      </c>
      <c r="D59" s="97"/>
      <c r="E59" s="98">
        <f>SUM(E60)</f>
        <v>4345.1</v>
      </c>
    </row>
    <row r="60" spans="1:5" ht="18.75" outlineLevel="2">
      <c r="A60" s="74" t="s">
        <v>10</v>
      </c>
      <c r="B60" s="73" t="s">
        <v>35</v>
      </c>
      <c r="C60" s="73" t="s">
        <v>431</v>
      </c>
      <c r="D60" s="73" t="s">
        <v>9</v>
      </c>
      <c r="E60" s="75">
        <v>4345.1</v>
      </c>
    </row>
    <row r="61" spans="1:5" ht="37.5" outlineLevel="2">
      <c r="A61" s="71" t="s">
        <v>319</v>
      </c>
      <c r="B61" s="97" t="s">
        <v>35</v>
      </c>
      <c r="C61" s="97" t="s">
        <v>320</v>
      </c>
      <c r="D61" s="97"/>
      <c r="E61" s="98">
        <f>SUM(E62)</f>
        <v>1116</v>
      </c>
    </row>
    <row r="62" spans="1:5" ht="23.25" customHeight="1" outlineLevel="1">
      <c r="A62" s="71" t="s">
        <v>40</v>
      </c>
      <c r="B62" s="97" t="s">
        <v>35</v>
      </c>
      <c r="C62" s="97" t="s">
        <v>39</v>
      </c>
      <c r="D62" s="97" t="s">
        <v>0</v>
      </c>
      <c r="E62" s="98">
        <f>SUM(E65+E67+E69+E71+E63)</f>
        <v>1116</v>
      </c>
    </row>
    <row r="63" spans="1:5" ht="21" customHeight="1" outlineLevel="1">
      <c r="A63" s="71" t="s">
        <v>474</v>
      </c>
      <c r="B63" s="97" t="s">
        <v>35</v>
      </c>
      <c r="C63" s="97" t="s">
        <v>432</v>
      </c>
      <c r="D63" s="97" t="s">
        <v>0</v>
      </c>
      <c r="E63" s="98">
        <f>SUM(E64)</f>
        <v>850</v>
      </c>
    </row>
    <row r="64" spans="1:5" ht="19.5" customHeight="1" outlineLevel="1">
      <c r="A64" s="74" t="s">
        <v>10</v>
      </c>
      <c r="B64" s="73" t="s">
        <v>35</v>
      </c>
      <c r="C64" s="73" t="s">
        <v>432</v>
      </c>
      <c r="D64" s="73" t="s">
        <v>9</v>
      </c>
      <c r="E64" s="75">
        <v>850</v>
      </c>
    </row>
    <row r="65" spans="1:5" ht="23.25" customHeight="1" outlineLevel="1">
      <c r="A65" s="71" t="s">
        <v>433</v>
      </c>
      <c r="B65" s="97" t="s">
        <v>35</v>
      </c>
      <c r="C65" s="97" t="s">
        <v>475</v>
      </c>
      <c r="D65" s="97"/>
      <c r="E65" s="98">
        <f>SUM(E66)</f>
        <v>115</v>
      </c>
    </row>
    <row r="66" spans="1:5" ht="18.75" outlineLevel="2">
      <c r="A66" s="74" t="s">
        <v>10</v>
      </c>
      <c r="B66" s="73" t="s">
        <v>35</v>
      </c>
      <c r="C66" s="73" t="s">
        <v>475</v>
      </c>
      <c r="D66" s="73" t="s">
        <v>9</v>
      </c>
      <c r="E66" s="75">
        <v>115</v>
      </c>
    </row>
    <row r="67" spans="1:5" ht="37.5" outlineLevel="1">
      <c r="A67" s="71" t="s">
        <v>42</v>
      </c>
      <c r="B67" s="97" t="s">
        <v>35</v>
      </c>
      <c r="C67" s="97" t="s">
        <v>41</v>
      </c>
      <c r="D67" s="97" t="s">
        <v>0</v>
      </c>
      <c r="E67" s="98">
        <f>SUM(E68)</f>
        <v>80</v>
      </c>
    </row>
    <row r="68" spans="1:5" ht="18.75" outlineLevel="2">
      <c r="A68" s="74" t="s">
        <v>10</v>
      </c>
      <c r="B68" s="73" t="s">
        <v>35</v>
      </c>
      <c r="C68" s="73" t="s">
        <v>41</v>
      </c>
      <c r="D68" s="73" t="s">
        <v>9</v>
      </c>
      <c r="E68" s="75">
        <v>80</v>
      </c>
    </row>
    <row r="69" spans="1:5" ht="37.5" outlineLevel="1">
      <c r="A69" s="71" t="s">
        <v>44</v>
      </c>
      <c r="B69" s="97" t="s">
        <v>35</v>
      </c>
      <c r="C69" s="97" t="s">
        <v>43</v>
      </c>
      <c r="D69" s="97" t="s">
        <v>0</v>
      </c>
      <c r="E69" s="98">
        <f>SUM(E70)</f>
        <v>60</v>
      </c>
    </row>
    <row r="70" spans="1:5" ht="18.75" outlineLevel="2">
      <c r="A70" s="74" t="s">
        <v>10</v>
      </c>
      <c r="B70" s="73" t="s">
        <v>35</v>
      </c>
      <c r="C70" s="73" t="s">
        <v>43</v>
      </c>
      <c r="D70" s="73" t="s">
        <v>9</v>
      </c>
      <c r="E70" s="75">
        <v>60</v>
      </c>
    </row>
    <row r="71" spans="1:5" ht="38.25" customHeight="1" outlineLevel="1">
      <c r="A71" s="71" t="s">
        <v>46</v>
      </c>
      <c r="B71" s="97" t="s">
        <v>35</v>
      </c>
      <c r="C71" s="97" t="s">
        <v>45</v>
      </c>
      <c r="D71" s="97" t="s">
        <v>0</v>
      </c>
      <c r="E71" s="98">
        <f>SUM(E72)</f>
        <v>11</v>
      </c>
    </row>
    <row r="72" spans="1:5" ht="18.75" outlineLevel="2">
      <c r="A72" s="74" t="s">
        <v>10</v>
      </c>
      <c r="B72" s="73" t="s">
        <v>35</v>
      </c>
      <c r="C72" s="73" t="s">
        <v>45</v>
      </c>
      <c r="D72" s="73" t="s">
        <v>9</v>
      </c>
      <c r="E72" s="75">
        <v>11</v>
      </c>
    </row>
    <row r="73" spans="1:5" s="17" customFormat="1" ht="20.25" customHeight="1" outlineLevel="2">
      <c r="A73" s="71" t="s">
        <v>457</v>
      </c>
      <c r="B73" s="97" t="s">
        <v>35</v>
      </c>
      <c r="C73" s="97" t="s">
        <v>456</v>
      </c>
      <c r="D73" s="97"/>
      <c r="E73" s="98">
        <f>SUM(E74)</f>
        <v>49</v>
      </c>
    </row>
    <row r="74" spans="1:5" ht="18.75" outlineLevel="2">
      <c r="A74" s="74" t="s">
        <v>10</v>
      </c>
      <c r="B74" s="73" t="s">
        <v>35</v>
      </c>
      <c r="C74" s="73" t="s">
        <v>456</v>
      </c>
      <c r="D74" s="73" t="s">
        <v>9</v>
      </c>
      <c r="E74" s="75">
        <v>49</v>
      </c>
    </row>
    <row r="75" spans="1:5" s="17" customFormat="1" ht="21.75" customHeight="1" outlineLevel="2">
      <c r="A75" s="71" t="s">
        <v>253</v>
      </c>
      <c r="B75" s="97" t="s">
        <v>35</v>
      </c>
      <c r="C75" s="97" t="s">
        <v>254</v>
      </c>
      <c r="D75" s="97"/>
      <c r="E75" s="98">
        <f>SUM(E76)</f>
        <v>940</v>
      </c>
    </row>
    <row r="76" spans="1:5" ht="36.75" customHeight="1" outlineLevel="2">
      <c r="A76" s="74" t="s">
        <v>489</v>
      </c>
      <c r="B76" s="73" t="s">
        <v>35</v>
      </c>
      <c r="C76" s="73" t="s">
        <v>476</v>
      </c>
      <c r="D76" s="73"/>
      <c r="E76" s="75">
        <f>SUM(E77)</f>
        <v>940</v>
      </c>
    </row>
    <row r="77" spans="1:5" ht="18.75" outlineLevel="2">
      <c r="A77" s="74" t="s">
        <v>10</v>
      </c>
      <c r="B77" s="73" t="s">
        <v>35</v>
      </c>
      <c r="C77" s="73" t="s">
        <v>476</v>
      </c>
      <c r="D77" s="73" t="s">
        <v>9</v>
      </c>
      <c r="E77" s="75">
        <f>SUM(200+500+240)</f>
        <v>940</v>
      </c>
    </row>
    <row r="78" spans="1:5" ht="19.5" outlineLevel="2" thickBot="1">
      <c r="A78" s="34" t="s">
        <v>251</v>
      </c>
      <c r="B78" s="35" t="s">
        <v>252</v>
      </c>
      <c r="C78" s="69"/>
      <c r="D78" s="69"/>
      <c r="E78" s="36">
        <f>SUM(E81)</f>
        <v>819.7</v>
      </c>
    </row>
    <row r="79" spans="1:5" ht="18.75">
      <c r="A79" s="118" t="s">
        <v>48</v>
      </c>
      <c r="B79" s="119" t="s">
        <v>47</v>
      </c>
      <c r="C79" s="119" t="s">
        <v>0</v>
      </c>
      <c r="D79" s="119" t="s">
        <v>0</v>
      </c>
      <c r="E79" s="120">
        <f>SUM(E81)</f>
        <v>819.7</v>
      </c>
    </row>
    <row r="80" spans="1:5" ht="37.5" outlineLevel="1">
      <c r="A80" s="71" t="s">
        <v>50</v>
      </c>
      <c r="B80" s="97" t="s">
        <v>47</v>
      </c>
      <c r="C80" s="97" t="s">
        <v>49</v>
      </c>
      <c r="D80" s="97" t="s">
        <v>0</v>
      </c>
      <c r="E80" s="98">
        <f>SUM(E81)</f>
        <v>819.7</v>
      </c>
    </row>
    <row r="81" spans="1:5" ht="19.5" outlineLevel="2" thickBot="1">
      <c r="A81" s="127" t="s">
        <v>10</v>
      </c>
      <c r="B81" s="128" t="s">
        <v>47</v>
      </c>
      <c r="C81" s="128" t="s">
        <v>49</v>
      </c>
      <c r="D81" s="128" t="s">
        <v>9</v>
      </c>
      <c r="E81" s="129">
        <v>819.7</v>
      </c>
    </row>
    <row r="82" spans="1:5" ht="38.25" outlineLevel="2" thickBot="1">
      <c r="A82" s="34" t="s">
        <v>279</v>
      </c>
      <c r="B82" s="35" t="s">
        <v>280</v>
      </c>
      <c r="C82" s="35"/>
      <c r="D82" s="35"/>
      <c r="E82" s="36">
        <f>SUM(E83+E98+E102)</f>
        <v>10953.6</v>
      </c>
    </row>
    <row r="83" spans="1:5" ht="18.75">
      <c r="A83" s="118" t="s">
        <v>52</v>
      </c>
      <c r="B83" s="119" t="s">
        <v>51</v>
      </c>
      <c r="C83" s="119" t="s">
        <v>0</v>
      </c>
      <c r="D83" s="119" t="s">
        <v>0</v>
      </c>
      <c r="E83" s="120">
        <f>SUM(E84+E86+E89+E91+E93)</f>
        <v>10090.1</v>
      </c>
    </row>
    <row r="84" spans="1:5" ht="18" customHeight="1" outlineLevel="1">
      <c r="A84" s="71" t="s">
        <v>56</v>
      </c>
      <c r="B84" s="97" t="s">
        <v>51</v>
      </c>
      <c r="C84" s="97" t="s">
        <v>55</v>
      </c>
      <c r="D84" s="97" t="s">
        <v>0</v>
      </c>
      <c r="E84" s="98">
        <f>SUM(E85)</f>
        <v>6301.6</v>
      </c>
    </row>
    <row r="85" spans="1:5" ht="37.5" outlineLevel="2">
      <c r="A85" s="74" t="s">
        <v>54</v>
      </c>
      <c r="B85" s="73" t="s">
        <v>51</v>
      </c>
      <c r="C85" s="73" t="s">
        <v>55</v>
      </c>
      <c r="D85" s="73" t="s">
        <v>53</v>
      </c>
      <c r="E85" s="75">
        <v>6301.6</v>
      </c>
    </row>
    <row r="86" spans="1:5" ht="37.5" outlineLevel="1">
      <c r="A86" s="71" t="s">
        <v>58</v>
      </c>
      <c r="B86" s="97" t="s">
        <v>51</v>
      </c>
      <c r="C86" s="97" t="s">
        <v>57</v>
      </c>
      <c r="D86" s="97" t="s">
        <v>0</v>
      </c>
      <c r="E86" s="98">
        <f>SUM(E87)</f>
        <v>2659.9</v>
      </c>
    </row>
    <row r="87" spans="1:5" ht="37.5" outlineLevel="2">
      <c r="A87" s="74" t="s">
        <v>54</v>
      </c>
      <c r="B87" s="73" t="s">
        <v>51</v>
      </c>
      <c r="C87" s="73" t="s">
        <v>434</v>
      </c>
      <c r="D87" s="73" t="s">
        <v>53</v>
      </c>
      <c r="E87" s="75">
        <v>2659.9</v>
      </c>
    </row>
    <row r="88" spans="1:5" s="17" customFormat="1" ht="21.75" customHeight="1" outlineLevel="2">
      <c r="A88" s="71" t="s">
        <v>436</v>
      </c>
      <c r="B88" s="97" t="s">
        <v>51</v>
      </c>
      <c r="C88" s="97" t="s">
        <v>435</v>
      </c>
      <c r="D88" s="97"/>
      <c r="E88" s="98">
        <f>SUM(E89)</f>
        <v>150</v>
      </c>
    </row>
    <row r="89" spans="1:5" ht="21.75" customHeight="1" outlineLevel="1">
      <c r="A89" s="71" t="s">
        <v>60</v>
      </c>
      <c r="B89" s="97" t="s">
        <v>51</v>
      </c>
      <c r="C89" s="97" t="s">
        <v>59</v>
      </c>
      <c r="D89" s="97" t="s">
        <v>0</v>
      </c>
      <c r="E89" s="98">
        <f>SUM(E90)</f>
        <v>150</v>
      </c>
    </row>
    <row r="90" spans="1:5" ht="37.5" outlineLevel="2">
      <c r="A90" s="74" t="s">
        <v>54</v>
      </c>
      <c r="B90" s="73" t="s">
        <v>51</v>
      </c>
      <c r="C90" s="73" t="s">
        <v>59</v>
      </c>
      <c r="D90" s="73" t="s">
        <v>53</v>
      </c>
      <c r="E90" s="75">
        <v>150</v>
      </c>
    </row>
    <row r="91" spans="1:5" ht="37.5" outlineLevel="1">
      <c r="A91" s="71" t="s">
        <v>62</v>
      </c>
      <c r="B91" s="97" t="s">
        <v>51</v>
      </c>
      <c r="C91" s="97" t="s">
        <v>61</v>
      </c>
      <c r="D91" s="97" t="s">
        <v>0</v>
      </c>
      <c r="E91" s="98">
        <f>SUM(E92)</f>
        <v>135</v>
      </c>
    </row>
    <row r="92" spans="1:5" ht="18.75" outlineLevel="2">
      <c r="A92" s="74" t="s">
        <v>64</v>
      </c>
      <c r="B92" s="73" t="s">
        <v>51</v>
      </c>
      <c r="C92" s="73" t="s">
        <v>61</v>
      </c>
      <c r="D92" s="73" t="s">
        <v>63</v>
      </c>
      <c r="E92" s="75">
        <v>135</v>
      </c>
    </row>
    <row r="93" spans="1:5" ht="20.25" customHeight="1" outlineLevel="2">
      <c r="A93" s="71" t="s">
        <v>253</v>
      </c>
      <c r="B93" s="97" t="s">
        <v>51</v>
      </c>
      <c r="C93" s="97" t="s">
        <v>254</v>
      </c>
      <c r="D93" s="97"/>
      <c r="E93" s="98">
        <f>SUM(E94+E96)</f>
        <v>843.6</v>
      </c>
    </row>
    <row r="94" spans="1:5" ht="37.5" outlineLevel="1">
      <c r="A94" s="71" t="s">
        <v>66</v>
      </c>
      <c r="B94" s="97" t="s">
        <v>51</v>
      </c>
      <c r="C94" s="97" t="s">
        <v>65</v>
      </c>
      <c r="D94" s="97" t="s">
        <v>0</v>
      </c>
      <c r="E94" s="98">
        <f>SUM(E95)</f>
        <v>366.8</v>
      </c>
    </row>
    <row r="95" spans="1:5" ht="37.5" outlineLevel="2">
      <c r="A95" s="74" t="s">
        <v>54</v>
      </c>
      <c r="B95" s="73" t="s">
        <v>51</v>
      </c>
      <c r="C95" s="73" t="s">
        <v>65</v>
      </c>
      <c r="D95" s="73" t="s">
        <v>53</v>
      </c>
      <c r="E95" s="75">
        <v>366.8</v>
      </c>
    </row>
    <row r="96" spans="1:5" ht="37.5" outlineLevel="1">
      <c r="A96" s="71" t="s">
        <v>68</v>
      </c>
      <c r="B96" s="97" t="s">
        <v>51</v>
      </c>
      <c r="C96" s="97" t="s">
        <v>67</v>
      </c>
      <c r="D96" s="97" t="s">
        <v>0</v>
      </c>
      <c r="E96" s="98">
        <f>SUM(E97)</f>
        <v>476.8</v>
      </c>
    </row>
    <row r="97" spans="1:5" ht="37.5" outlineLevel="2">
      <c r="A97" s="74" t="s">
        <v>54</v>
      </c>
      <c r="B97" s="73" t="s">
        <v>51</v>
      </c>
      <c r="C97" s="73" t="s">
        <v>67</v>
      </c>
      <c r="D97" s="73" t="s">
        <v>53</v>
      </c>
      <c r="E97" s="75">
        <v>476.8</v>
      </c>
    </row>
    <row r="98" spans="1:5" ht="37.5">
      <c r="A98" s="71" t="s">
        <v>70</v>
      </c>
      <c r="B98" s="97" t="s">
        <v>69</v>
      </c>
      <c r="C98" s="97" t="s">
        <v>0</v>
      </c>
      <c r="D98" s="97" t="s">
        <v>0</v>
      </c>
      <c r="E98" s="98">
        <f>SUM(E99)</f>
        <v>862</v>
      </c>
    </row>
    <row r="99" spans="1:5" ht="21.75" customHeight="1" outlineLevel="1">
      <c r="A99" s="71" t="s">
        <v>253</v>
      </c>
      <c r="B99" s="97" t="s">
        <v>69</v>
      </c>
      <c r="C99" s="97" t="s">
        <v>254</v>
      </c>
      <c r="D99" s="97" t="s">
        <v>0</v>
      </c>
      <c r="E99" s="98">
        <f>SUM(E100)</f>
        <v>862</v>
      </c>
    </row>
    <row r="100" spans="1:5" ht="41.25" customHeight="1" outlineLevel="2">
      <c r="A100" s="74" t="s">
        <v>486</v>
      </c>
      <c r="B100" s="73" t="s">
        <v>69</v>
      </c>
      <c r="C100" s="73" t="s">
        <v>485</v>
      </c>
      <c r="D100" s="73"/>
      <c r="E100" s="75">
        <f>SUM(E101)</f>
        <v>862</v>
      </c>
    </row>
    <row r="101" spans="1:5" ht="18.75" customHeight="1" outlineLevel="1" thickBot="1">
      <c r="A101" s="127" t="s">
        <v>10</v>
      </c>
      <c r="B101" s="73" t="s">
        <v>69</v>
      </c>
      <c r="C101" s="73" t="s">
        <v>485</v>
      </c>
      <c r="D101" s="73" t="s">
        <v>9</v>
      </c>
      <c r="E101" s="75">
        <v>862</v>
      </c>
    </row>
    <row r="102" spans="1:5" ht="37.5" outlineLevel="2">
      <c r="A102" s="124" t="s">
        <v>459</v>
      </c>
      <c r="B102" s="125" t="s">
        <v>458</v>
      </c>
      <c r="C102" s="125"/>
      <c r="D102" s="125"/>
      <c r="E102" s="126">
        <f>SUM(E104)</f>
        <v>1.5</v>
      </c>
    </row>
    <row r="103" spans="1:5" ht="22.5" customHeight="1" outlineLevel="2">
      <c r="A103" s="71" t="s">
        <v>457</v>
      </c>
      <c r="B103" s="97" t="s">
        <v>458</v>
      </c>
      <c r="C103" s="97" t="s">
        <v>456</v>
      </c>
      <c r="D103" s="73"/>
      <c r="E103" s="75">
        <f>SUM(E104)</f>
        <v>1.5</v>
      </c>
    </row>
    <row r="104" spans="1:5" ht="38.25" outlineLevel="2" thickBot="1">
      <c r="A104" s="74" t="s">
        <v>54</v>
      </c>
      <c r="B104" s="122" t="s">
        <v>458</v>
      </c>
      <c r="C104" s="122" t="s">
        <v>456</v>
      </c>
      <c r="D104" s="122" t="s">
        <v>53</v>
      </c>
      <c r="E104" s="123">
        <v>1.5</v>
      </c>
    </row>
    <row r="105" spans="1:5" ht="19.5" outlineLevel="2" thickBot="1">
      <c r="A105" s="138" t="s">
        <v>255</v>
      </c>
      <c r="B105" s="139" t="s">
        <v>256</v>
      </c>
      <c r="C105" s="140"/>
      <c r="D105" s="139"/>
      <c r="E105" s="141">
        <f>SUM(E106)</f>
        <v>864.8</v>
      </c>
    </row>
    <row r="106" spans="1:5" ht="18.75">
      <c r="A106" s="118" t="s">
        <v>72</v>
      </c>
      <c r="B106" s="119" t="s">
        <v>71</v>
      </c>
      <c r="C106" s="119" t="s">
        <v>0</v>
      </c>
      <c r="D106" s="119" t="s">
        <v>0</v>
      </c>
      <c r="E106" s="120">
        <f>SUM(E107+E109)</f>
        <v>864.8</v>
      </c>
    </row>
    <row r="107" spans="1:5" ht="22.5" customHeight="1" outlineLevel="1">
      <c r="A107" s="71" t="s">
        <v>74</v>
      </c>
      <c r="B107" s="97" t="s">
        <v>71</v>
      </c>
      <c r="C107" s="97" t="s">
        <v>73</v>
      </c>
      <c r="D107" s="97" t="s">
        <v>0</v>
      </c>
      <c r="E107" s="98">
        <f>SUM(E108)</f>
        <v>300</v>
      </c>
    </row>
    <row r="108" spans="1:5" ht="18.75" outlineLevel="2">
      <c r="A108" s="74" t="s">
        <v>74</v>
      </c>
      <c r="B108" s="73" t="s">
        <v>71</v>
      </c>
      <c r="C108" s="73" t="s">
        <v>73</v>
      </c>
      <c r="D108" s="73" t="s">
        <v>75</v>
      </c>
      <c r="E108" s="75">
        <v>300</v>
      </c>
    </row>
    <row r="109" spans="1:5" ht="23.25" customHeight="1" outlineLevel="2">
      <c r="A109" s="71" t="s">
        <v>253</v>
      </c>
      <c r="B109" s="97" t="s">
        <v>71</v>
      </c>
      <c r="C109" s="97" t="s">
        <v>254</v>
      </c>
      <c r="D109" s="97"/>
      <c r="E109" s="98">
        <f>SUM(E112+E114)</f>
        <v>564.8</v>
      </c>
    </row>
    <row r="110" spans="1:5" s="17" customFormat="1" ht="56.25" outlineLevel="2">
      <c r="A110" s="71" t="s">
        <v>258</v>
      </c>
      <c r="B110" s="97" t="s">
        <v>71</v>
      </c>
      <c r="C110" s="97" t="s">
        <v>257</v>
      </c>
      <c r="D110" s="97"/>
      <c r="E110" s="98">
        <f>SUM(E112)</f>
        <v>364.8</v>
      </c>
    </row>
    <row r="111" spans="1:5" ht="37.5" outlineLevel="1">
      <c r="A111" s="71" t="s">
        <v>77</v>
      </c>
      <c r="B111" s="97" t="s">
        <v>71</v>
      </c>
      <c r="C111" s="97" t="s">
        <v>76</v>
      </c>
      <c r="D111" s="97" t="s">
        <v>0</v>
      </c>
      <c r="E111" s="98">
        <f>SUM(E112)</f>
        <v>364.8</v>
      </c>
    </row>
    <row r="112" spans="1:5" ht="18.75" outlineLevel="2">
      <c r="A112" s="74" t="s">
        <v>10</v>
      </c>
      <c r="B112" s="73" t="s">
        <v>71</v>
      </c>
      <c r="C112" s="73" t="s">
        <v>76</v>
      </c>
      <c r="D112" s="73" t="s">
        <v>9</v>
      </c>
      <c r="E112" s="75">
        <v>364.8</v>
      </c>
    </row>
    <row r="113" spans="1:5" ht="37.5" outlineLevel="1">
      <c r="A113" s="71" t="s">
        <v>79</v>
      </c>
      <c r="B113" s="97" t="s">
        <v>71</v>
      </c>
      <c r="C113" s="97" t="s">
        <v>78</v>
      </c>
      <c r="D113" s="97" t="s">
        <v>0</v>
      </c>
      <c r="E113" s="98">
        <f>SUM(E114)</f>
        <v>200</v>
      </c>
    </row>
    <row r="114" spans="1:5" ht="19.5" outlineLevel="2" thickBot="1">
      <c r="A114" s="127" t="s">
        <v>10</v>
      </c>
      <c r="B114" s="128" t="s">
        <v>71</v>
      </c>
      <c r="C114" s="128" t="s">
        <v>78</v>
      </c>
      <c r="D114" s="128" t="s">
        <v>9</v>
      </c>
      <c r="E114" s="129">
        <v>200</v>
      </c>
    </row>
    <row r="115" spans="1:5" s="17" customFormat="1" ht="19.5" outlineLevel="2" thickBot="1">
      <c r="A115" s="55" t="s">
        <v>264</v>
      </c>
      <c r="B115" s="56" t="s">
        <v>263</v>
      </c>
      <c r="C115" s="56"/>
      <c r="D115" s="56"/>
      <c r="E115" s="57">
        <f>SUM(E116+E127+E138+E156)</f>
        <v>20460.6</v>
      </c>
    </row>
    <row r="116" spans="1:5" ht="18.75">
      <c r="A116" s="118" t="s">
        <v>81</v>
      </c>
      <c r="B116" s="119" t="s">
        <v>80</v>
      </c>
      <c r="C116" s="119" t="s">
        <v>0</v>
      </c>
      <c r="D116" s="119" t="s">
        <v>0</v>
      </c>
      <c r="E116" s="120">
        <f>SUM(E117+E121)</f>
        <v>4332.4</v>
      </c>
    </row>
    <row r="117" spans="1:14" ht="37.5">
      <c r="A117" s="71" t="s">
        <v>259</v>
      </c>
      <c r="B117" s="97" t="s">
        <v>80</v>
      </c>
      <c r="C117" s="16" t="s">
        <v>261</v>
      </c>
      <c r="D117" s="97"/>
      <c r="E117" s="142">
        <f>SUM(E118)</f>
        <v>911</v>
      </c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4" ht="56.25">
      <c r="A118" s="71" t="s">
        <v>260</v>
      </c>
      <c r="B118" s="97" t="s">
        <v>80</v>
      </c>
      <c r="C118" s="18" t="s">
        <v>262</v>
      </c>
      <c r="D118" s="97"/>
      <c r="E118" s="142">
        <f>SUM(E119)</f>
        <v>911</v>
      </c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1:5" ht="22.5" customHeight="1" outlineLevel="1">
      <c r="A119" s="124" t="s">
        <v>83</v>
      </c>
      <c r="B119" s="125" t="s">
        <v>80</v>
      </c>
      <c r="C119" s="125" t="s">
        <v>82</v>
      </c>
      <c r="D119" s="125" t="s">
        <v>0</v>
      </c>
      <c r="E119" s="126">
        <f>SUM(E120:E120)</f>
        <v>911</v>
      </c>
    </row>
    <row r="120" spans="1:5" ht="18.75" outlineLevel="2">
      <c r="A120" s="74" t="s">
        <v>85</v>
      </c>
      <c r="B120" s="73" t="s">
        <v>80</v>
      </c>
      <c r="C120" s="73" t="s">
        <v>82</v>
      </c>
      <c r="D120" s="73" t="s">
        <v>84</v>
      </c>
      <c r="E120" s="75">
        <f>SUM(200+711)</f>
        <v>911</v>
      </c>
    </row>
    <row r="121" spans="1:5" ht="19.5" customHeight="1" outlineLevel="2">
      <c r="A121" s="71" t="s">
        <v>253</v>
      </c>
      <c r="B121" s="97" t="s">
        <v>80</v>
      </c>
      <c r="C121" s="97" t="s">
        <v>254</v>
      </c>
      <c r="D121" s="73"/>
      <c r="E121" s="98">
        <f>SUM(E125+E122)</f>
        <v>3421.4</v>
      </c>
    </row>
    <row r="122" spans="1:5" s="17" customFormat="1" ht="53.25" customHeight="1" outlineLevel="2">
      <c r="A122" s="71" t="s">
        <v>258</v>
      </c>
      <c r="B122" s="97" t="s">
        <v>80</v>
      </c>
      <c r="C122" s="97" t="s">
        <v>257</v>
      </c>
      <c r="D122" s="97"/>
      <c r="E122" s="98">
        <f>SUM(E124)</f>
        <v>2900</v>
      </c>
    </row>
    <row r="123" spans="1:5" s="81" customFormat="1" ht="40.5" customHeight="1" outlineLevel="2">
      <c r="A123" s="143" t="s">
        <v>89</v>
      </c>
      <c r="B123" s="73" t="s">
        <v>80</v>
      </c>
      <c r="C123" s="73" t="s">
        <v>479</v>
      </c>
      <c r="D123" s="73"/>
      <c r="E123" s="75">
        <f>SUM(E124)</f>
        <v>2900</v>
      </c>
    </row>
    <row r="124" spans="1:5" s="81" customFormat="1" ht="19.5" customHeight="1" outlineLevel="2">
      <c r="A124" s="74" t="s">
        <v>87</v>
      </c>
      <c r="B124" s="73" t="s">
        <v>80</v>
      </c>
      <c r="C124" s="73" t="s">
        <v>479</v>
      </c>
      <c r="D124" s="73" t="s">
        <v>86</v>
      </c>
      <c r="E124" s="75">
        <v>2900</v>
      </c>
    </row>
    <row r="125" spans="1:5" ht="75" outlineLevel="2">
      <c r="A125" s="94" t="s">
        <v>427</v>
      </c>
      <c r="B125" s="73" t="s">
        <v>80</v>
      </c>
      <c r="C125" s="73" t="s">
        <v>426</v>
      </c>
      <c r="D125" s="73"/>
      <c r="E125" s="75">
        <f>SUM(E126)</f>
        <v>521.4</v>
      </c>
    </row>
    <row r="126" spans="1:5" ht="18.75" outlineLevel="2">
      <c r="A126" s="74" t="s">
        <v>10</v>
      </c>
      <c r="B126" s="73" t="s">
        <v>80</v>
      </c>
      <c r="C126" s="73" t="s">
        <v>426</v>
      </c>
      <c r="D126" s="73" t="s">
        <v>9</v>
      </c>
      <c r="E126" s="75">
        <v>521.4</v>
      </c>
    </row>
    <row r="127" spans="1:5" ht="18.75">
      <c r="A127" s="71" t="s">
        <v>91</v>
      </c>
      <c r="B127" s="97" t="s">
        <v>90</v>
      </c>
      <c r="C127" s="97" t="s">
        <v>0</v>
      </c>
      <c r="D127" s="97" t="s">
        <v>0</v>
      </c>
      <c r="E127" s="98">
        <f>SUM(E128+E130)</f>
        <v>2904.1</v>
      </c>
    </row>
    <row r="128" spans="1:5" ht="22.5" customHeight="1" outlineLevel="1">
      <c r="A128" s="71" t="s">
        <v>93</v>
      </c>
      <c r="B128" s="97" t="s">
        <v>90</v>
      </c>
      <c r="C128" s="97" t="s">
        <v>92</v>
      </c>
      <c r="D128" s="97" t="s">
        <v>0</v>
      </c>
      <c r="E128" s="98">
        <f>SUM(E129)</f>
        <v>0</v>
      </c>
    </row>
    <row r="129" spans="1:5" ht="18.75" outlineLevel="2">
      <c r="A129" s="74" t="s">
        <v>85</v>
      </c>
      <c r="B129" s="73" t="s">
        <v>90</v>
      </c>
      <c r="C129" s="73" t="s">
        <v>92</v>
      </c>
      <c r="D129" s="73" t="s">
        <v>84</v>
      </c>
      <c r="E129" s="75">
        <v>0</v>
      </c>
    </row>
    <row r="130" spans="1:5" ht="22.5" customHeight="1" outlineLevel="2">
      <c r="A130" s="71" t="s">
        <v>253</v>
      </c>
      <c r="B130" s="97" t="s">
        <v>90</v>
      </c>
      <c r="C130" s="97" t="s">
        <v>254</v>
      </c>
      <c r="D130" s="97"/>
      <c r="E130" s="98">
        <f>SUM(E133+E131)</f>
        <v>2904.1</v>
      </c>
    </row>
    <row r="131" spans="1:5" ht="21" customHeight="1" outlineLevel="2">
      <c r="A131" s="71" t="s">
        <v>420</v>
      </c>
      <c r="B131" s="97" t="s">
        <v>90</v>
      </c>
      <c r="C131" s="97" t="s">
        <v>419</v>
      </c>
      <c r="D131" s="97" t="s">
        <v>0</v>
      </c>
      <c r="E131" s="98">
        <f>SUM(E132)</f>
        <v>410.2</v>
      </c>
    </row>
    <row r="132" spans="1:5" ht="22.5" customHeight="1" outlineLevel="2">
      <c r="A132" s="74" t="s">
        <v>10</v>
      </c>
      <c r="B132" s="73" t="s">
        <v>90</v>
      </c>
      <c r="C132" s="73" t="s">
        <v>419</v>
      </c>
      <c r="D132" s="73" t="s">
        <v>9</v>
      </c>
      <c r="E132" s="75">
        <v>410.2</v>
      </c>
    </row>
    <row r="133" spans="1:5" ht="38.25" customHeight="1" outlineLevel="2">
      <c r="A133" s="74" t="s">
        <v>258</v>
      </c>
      <c r="B133" s="97" t="s">
        <v>90</v>
      </c>
      <c r="C133" s="73" t="s">
        <v>257</v>
      </c>
      <c r="D133" s="73"/>
      <c r="E133" s="75">
        <f>SUM(E134+E136)</f>
        <v>2493.9</v>
      </c>
    </row>
    <row r="134" spans="1:5" ht="37.5" outlineLevel="1">
      <c r="A134" s="71" t="s">
        <v>77</v>
      </c>
      <c r="B134" s="97" t="s">
        <v>90</v>
      </c>
      <c r="C134" s="97" t="s">
        <v>76</v>
      </c>
      <c r="D134" s="97" t="s">
        <v>0</v>
      </c>
      <c r="E134" s="98">
        <f>SUM(E135)</f>
        <v>400</v>
      </c>
    </row>
    <row r="135" spans="1:5" ht="18.75" outlineLevel="2">
      <c r="A135" s="74" t="s">
        <v>87</v>
      </c>
      <c r="B135" s="73" t="s">
        <v>90</v>
      </c>
      <c r="C135" s="73" t="s">
        <v>76</v>
      </c>
      <c r="D135" s="73" t="s">
        <v>86</v>
      </c>
      <c r="E135" s="75">
        <v>400</v>
      </c>
    </row>
    <row r="136" spans="1:5" ht="56.25" outlineLevel="1">
      <c r="A136" s="71" t="s">
        <v>95</v>
      </c>
      <c r="B136" s="97" t="s">
        <v>90</v>
      </c>
      <c r="C136" s="97" t="s">
        <v>94</v>
      </c>
      <c r="D136" s="97" t="s">
        <v>0</v>
      </c>
      <c r="E136" s="98">
        <f>SUM(E137)</f>
        <v>2093.9</v>
      </c>
    </row>
    <row r="137" spans="1:5" ht="18.75" outlineLevel="2">
      <c r="A137" s="74" t="s">
        <v>10</v>
      </c>
      <c r="B137" s="73" t="s">
        <v>90</v>
      </c>
      <c r="C137" s="73" t="s">
        <v>94</v>
      </c>
      <c r="D137" s="73" t="s">
        <v>9</v>
      </c>
      <c r="E137" s="75">
        <v>2093.9</v>
      </c>
    </row>
    <row r="138" spans="1:5" ht="18.75">
      <c r="A138" s="71" t="s">
        <v>97</v>
      </c>
      <c r="B138" s="97" t="s">
        <v>96</v>
      </c>
      <c r="C138" s="97" t="s">
        <v>0</v>
      </c>
      <c r="D138" s="97" t="s">
        <v>0</v>
      </c>
      <c r="E138" s="98">
        <f>SUM(E139+E141+E143+E145+E147+E149+E151+E153)</f>
        <v>10624.6</v>
      </c>
    </row>
    <row r="139" spans="1:5" ht="22.5" customHeight="1" outlineLevel="1">
      <c r="A139" s="71" t="s">
        <v>99</v>
      </c>
      <c r="B139" s="97" t="s">
        <v>96</v>
      </c>
      <c r="C139" s="97" t="s">
        <v>98</v>
      </c>
      <c r="D139" s="97" t="s">
        <v>0</v>
      </c>
      <c r="E139" s="98">
        <f>SUM(E140)</f>
        <v>3049.6</v>
      </c>
    </row>
    <row r="140" spans="1:5" ht="18.75" outlineLevel="2">
      <c r="A140" s="74" t="s">
        <v>10</v>
      </c>
      <c r="B140" s="73" t="s">
        <v>96</v>
      </c>
      <c r="C140" s="73" t="s">
        <v>98</v>
      </c>
      <c r="D140" s="73" t="s">
        <v>9</v>
      </c>
      <c r="E140" s="75">
        <v>3049.6</v>
      </c>
    </row>
    <row r="141" spans="1:5" ht="36" customHeight="1" outlineLevel="1">
      <c r="A141" s="71" t="s">
        <v>101</v>
      </c>
      <c r="B141" s="97" t="s">
        <v>96</v>
      </c>
      <c r="C141" s="97" t="s">
        <v>100</v>
      </c>
      <c r="D141" s="97" t="s">
        <v>0</v>
      </c>
      <c r="E141" s="98">
        <f>SUM(E142)</f>
        <v>5243</v>
      </c>
    </row>
    <row r="142" spans="1:5" ht="18.75" outlineLevel="2">
      <c r="A142" s="74" t="s">
        <v>10</v>
      </c>
      <c r="B142" s="73" t="s">
        <v>96</v>
      </c>
      <c r="C142" s="73" t="s">
        <v>100</v>
      </c>
      <c r="D142" s="73" t="s">
        <v>9</v>
      </c>
      <c r="E142" s="75">
        <v>5243</v>
      </c>
    </row>
    <row r="143" spans="1:5" ht="56.25" outlineLevel="1">
      <c r="A143" s="71" t="s">
        <v>103</v>
      </c>
      <c r="B143" s="97" t="s">
        <v>96</v>
      </c>
      <c r="C143" s="97" t="s">
        <v>102</v>
      </c>
      <c r="D143" s="97" t="s">
        <v>0</v>
      </c>
      <c r="E143" s="98">
        <f>SUM(E144)</f>
        <v>71.6</v>
      </c>
    </row>
    <row r="144" spans="1:5" ht="18.75" outlineLevel="2">
      <c r="A144" s="74" t="s">
        <v>10</v>
      </c>
      <c r="B144" s="73" t="s">
        <v>96</v>
      </c>
      <c r="C144" s="73" t="s">
        <v>102</v>
      </c>
      <c r="D144" s="73" t="s">
        <v>9</v>
      </c>
      <c r="E144" s="75">
        <v>71.6</v>
      </c>
    </row>
    <row r="145" spans="1:5" ht="56.25" outlineLevel="1">
      <c r="A145" s="71" t="s">
        <v>105</v>
      </c>
      <c r="B145" s="97" t="s">
        <v>96</v>
      </c>
      <c r="C145" s="97" t="s">
        <v>104</v>
      </c>
      <c r="D145" s="97" t="s">
        <v>0</v>
      </c>
      <c r="E145" s="98">
        <f>SUM(E146)</f>
        <v>716</v>
      </c>
    </row>
    <row r="146" spans="1:5" ht="18.75" outlineLevel="2">
      <c r="A146" s="74" t="s">
        <v>10</v>
      </c>
      <c r="B146" s="73" t="s">
        <v>96</v>
      </c>
      <c r="C146" s="73" t="s">
        <v>104</v>
      </c>
      <c r="D146" s="73" t="s">
        <v>9</v>
      </c>
      <c r="E146" s="75">
        <v>716</v>
      </c>
    </row>
    <row r="147" spans="1:5" ht="20.25" customHeight="1" outlineLevel="1">
      <c r="A147" s="71" t="s">
        <v>107</v>
      </c>
      <c r="B147" s="97" t="s">
        <v>96</v>
      </c>
      <c r="C147" s="97" t="s">
        <v>106</v>
      </c>
      <c r="D147" s="97" t="s">
        <v>0</v>
      </c>
      <c r="E147" s="98">
        <f>SUM(E148)</f>
        <v>100</v>
      </c>
    </row>
    <row r="148" spans="1:5" ht="18.75" outlineLevel="2">
      <c r="A148" s="74" t="s">
        <v>10</v>
      </c>
      <c r="B148" s="73" t="s">
        <v>96</v>
      </c>
      <c r="C148" s="73" t="s">
        <v>106</v>
      </c>
      <c r="D148" s="73" t="s">
        <v>9</v>
      </c>
      <c r="E148" s="75">
        <v>100</v>
      </c>
    </row>
    <row r="149" spans="1:5" ht="20.25" customHeight="1" outlineLevel="1">
      <c r="A149" s="71" t="s">
        <v>109</v>
      </c>
      <c r="B149" s="97" t="s">
        <v>96</v>
      </c>
      <c r="C149" s="97" t="s">
        <v>108</v>
      </c>
      <c r="D149" s="97" t="s">
        <v>0</v>
      </c>
      <c r="E149" s="98">
        <f>SUM(E150)</f>
        <v>126</v>
      </c>
    </row>
    <row r="150" spans="1:5" ht="18.75" outlineLevel="2">
      <c r="A150" s="74" t="s">
        <v>10</v>
      </c>
      <c r="B150" s="73" t="s">
        <v>96</v>
      </c>
      <c r="C150" s="73" t="s">
        <v>108</v>
      </c>
      <c r="D150" s="73" t="s">
        <v>9</v>
      </c>
      <c r="E150" s="75">
        <v>126</v>
      </c>
    </row>
    <row r="151" spans="1:5" ht="16.5" customHeight="1" outlineLevel="1">
      <c r="A151" s="71" t="s">
        <v>111</v>
      </c>
      <c r="B151" s="97" t="s">
        <v>96</v>
      </c>
      <c r="C151" s="97" t="s">
        <v>110</v>
      </c>
      <c r="D151" s="97" t="s">
        <v>0</v>
      </c>
      <c r="E151" s="98">
        <f>SUM(E152)</f>
        <v>718.4</v>
      </c>
    </row>
    <row r="152" spans="1:5" ht="18.75" outlineLevel="2">
      <c r="A152" s="74" t="s">
        <v>10</v>
      </c>
      <c r="B152" s="73" t="s">
        <v>96</v>
      </c>
      <c r="C152" s="73" t="s">
        <v>110</v>
      </c>
      <c r="D152" s="73" t="s">
        <v>9</v>
      </c>
      <c r="E152" s="75">
        <f>SUM(400+287.6+30.8)</f>
        <v>718.4</v>
      </c>
    </row>
    <row r="153" spans="1:5" ht="24.75" customHeight="1" outlineLevel="2">
      <c r="A153" s="71" t="s">
        <v>253</v>
      </c>
      <c r="B153" s="97" t="s">
        <v>96</v>
      </c>
      <c r="C153" s="97" t="s">
        <v>254</v>
      </c>
      <c r="D153" s="97"/>
      <c r="E153" s="98">
        <f>SUM(E154)</f>
        <v>600</v>
      </c>
    </row>
    <row r="154" spans="1:5" ht="37.5" outlineLevel="2">
      <c r="A154" s="71" t="s">
        <v>417</v>
      </c>
      <c r="B154" s="97" t="s">
        <v>96</v>
      </c>
      <c r="C154" s="97" t="s">
        <v>418</v>
      </c>
      <c r="D154" s="97"/>
      <c r="E154" s="98">
        <f>SUM(E155)</f>
        <v>600</v>
      </c>
    </row>
    <row r="155" spans="1:5" ht="18.75" outlineLevel="2">
      <c r="A155" s="74" t="s">
        <v>10</v>
      </c>
      <c r="B155" s="73" t="s">
        <v>96</v>
      </c>
      <c r="C155" s="73" t="s">
        <v>418</v>
      </c>
      <c r="D155" s="73" t="s">
        <v>9</v>
      </c>
      <c r="E155" s="75">
        <v>600</v>
      </c>
    </row>
    <row r="156" spans="1:5" ht="21.75" customHeight="1">
      <c r="A156" s="71" t="s">
        <v>113</v>
      </c>
      <c r="B156" s="97" t="s">
        <v>112</v>
      </c>
      <c r="C156" s="97" t="s">
        <v>0</v>
      </c>
      <c r="D156" s="97" t="s">
        <v>0</v>
      </c>
      <c r="E156" s="98">
        <f>SUM(E158+E161)</f>
        <v>2599.5</v>
      </c>
    </row>
    <row r="157" spans="1:5" ht="56.25">
      <c r="A157" s="71" t="s">
        <v>317</v>
      </c>
      <c r="B157" s="97" t="s">
        <v>112</v>
      </c>
      <c r="C157" s="97" t="s">
        <v>318</v>
      </c>
      <c r="D157" s="97"/>
      <c r="E157" s="98">
        <f>SUM(E158)</f>
        <v>2489.7</v>
      </c>
    </row>
    <row r="158" spans="1:5" ht="26.25" customHeight="1" outlineLevel="1">
      <c r="A158" s="71" t="s">
        <v>14</v>
      </c>
      <c r="B158" s="97" t="s">
        <v>112</v>
      </c>
      <c r="C158" s="97" t="s">
        <v>13</v>
      </c>
      <c r="D158" s="97" t="s">
        <v>0</v>
      </c>
      <c r="E158" s="98">
        <f>SUM(E159)</f>
        <v>2489.7</v>
      </c>
    </row>
    <row r="159" spans="1:5" ht="37.5" outlineLevel="2">
      <c r="A159" s="71" t="s">
        <v>437</v>
      </c>
      <c r="B159" s="73" t="s">
        <v>112</v>
      </c>
      <c r="C159" s="73" t="s">
        <v>431</v>
      </c>
      <c r="D159" s="73"/>
      <c r="E159" s="75">
        <f>SUM(E160)</f>
        <v>2489.7</v>
      </c>
    </row>
    <row r="160" spans="1:5" ht="18.75" outlineLevel="2">
      <c r="A160" s="74" t="s">
        <v>10</v>
      </c>
      <c r="B160" s="73" t="s">
        <v>112</v>
      </c>
      <c r="C160" s="73" t="s">
        <v>431</v>
      </c>
      <c r="D160" s="73" t="s">
        <v>9</v>
      </c>
      <c r="E160" s="75">
        <v>2489.7</v>
      </c>
    </row>
    <row r="161" spans="1:5" ht="21.75" customHeight="1" outlineLevel="2">
      <c r="A161" s="71" t="s">
        <v>253</v>
      </c>
      <c r="B161" s="97" t="s">
        <v>112</v>
      </c>
      <c r="C161" s="97" t="s">
        <v>254</v>
      </c>
      <c r="D161" s="97"/>
      <c r="E161" s="98">
        <f>SUM(E164)</f>
        <v>109.8</v>
      </c>
    </row>
    <row r="162" spans="1:5" ht="43.5" customHeight="1" outlineLevel="2">
      <c r="A162" s="74" t="s">
        <v>258</v>
      </c>
      <c r="B162" s="125" t="s">
        <v>112</v>
      </c>
      <c r="C162" s="125" t="s">
        <v>477</v>
      </c>
      <c r="D162" s="125"/>
      <c r="E162" s="126">
        <f>SUM(E164)</f>
        <v>109.8</v>
      </c>
    </row>
    <row r="163" spans="1:5" s="81" customFormat="1" ht="37.5" customHeight="1" outlineLevel="2">
      <c r="A163" s="74" t="s">
        <v>478</v>
      </c>
      <c r="B163" s="122" t="s">
        <v>112</v>
      </c>
      <c r="C163" s="122" t="s">
        <v>477</v>
      </c>
      <c r="D163" s="122"/>
      <c r="E163" s="123">
        <f>SUM(E164)</f>
        <v>109.8</v>
      </c>
    </row>
    <row r="164" spans="1:5" ht="19.5" outlineLevel="2" thickBot="1">
      <c r="A164" s="74" t="s">
        <v>87</v>
      </c>
      <c r="B164" s="122" t="s">
        <v>112</v>
      </c>
      <c r="C164" s="122" t="s">
        <v>477</v>
      </c>
      <c r="D164" s="122" t="s">
        <v>86</v>
      </c>
      <c r="E164" s="123">
        <v>109.8</v>
      </c>
    </row>
    <row r="165" spans="1:5" ht="19.5" outlineLevel="2" thickBot="1">
      <c r="A165" s="138" t="s">
        <v>281</v>
      </c>
      <c r="B165" s="144" t="s">
        <v>282</v>
      </c>
      <c r="C165" s="140"/>
      <c r="D165" s="139"/>
      <c r="E165" s="141">
        <f>SUM(E166)</f>
        <v>212.8</v>
      </c>
    </row>
    <row r="166" spans="1:5" ht="18.75">
      <c r="A166" s="118" t="s">
        <v>115</v>
      </c>
      <c r="B166" s="119" t="s">
        <v>114</v>
      </c>
      <c r="C166" s="119" t="s">
        <v>0</v>
      </c>
      <c r="D166" s="119" t="s">
        <v>0</v>
      </c>
      <c r="E166" s="120">
        <f>SUM(E169)</f>
        <v>212.8</v>
      </c>
    </row>
    <row r="167" spans="1:5" ht="56.25">
      <c r="A167" s="71" t="s">
        <v>317</v>
      </c>
      <c r="B167" s="97" t="s">
        <v>114</v>
      </c>
      <c r="C167" s="97" t="s">
        <v>318</v>
      </c>
      <c r="D167" s="97"/>
      <c r="E167" s="98">
        <f>SUM(E169)</f>
        <v>212.8</v>
      </c>
    </row>
    <row r="168" spans="1:5" ht="23.25" customHeight="1">
      <c r="A168" s="71" t="s">
        <v>14</v>
      </c>
      <c r="B168" s="97" t="s">
        <v>114</v>
      </c>
      <c r="C168" s="97" t="s">
        <v>13</v>
      </c>
      <c r="D168" s="97"/>
      <c r="E168" s="98">
        <f>SUM(E169)</f>
        <v>212.8</v>
      </c>
    </row>
    <row r="169" spans="1:5" ht="41.25" customHeight="1" outlineLevel="1">
      <c r="A169" s="71" t="s">
        <v>117</v>
      </c>
      <c r="B169" s="97" t="s">
        <v>114</v>
      </c>
      <c r="C169" s="97" t="s">
        <v>116</v>
      </c>
      <c r="D169" s="97" t="s">
        <v>0</v>
      </c>
      <c r="E169" s="98">
        <f>SUM(E170)</f>
        <v>212.8</v>
      </c>
    </row>
    <row r="170" spans="1:5" ht="19.5" outlineLevel="2" thickBot="1">
      <c r="A170" s="127" t="s">
        <v>10</v>
      </c>
      <c r="B170" s="128" t="s">
        <v>114</v>
      </c>
      <c r="C170" s="128" t="s">
        <v>116</v>
      </c>
      <c r="D170" s="128" t="s">
        <v>9</v>
      </c>
      <c r="E170" s="129">
        <v>212.8</v>
      </c>
    </row>
    <row r="171" spans="1:5" ht="19.5" outlineLevel="2" thickBot="1">
      <c r="A171" s="34" t="s">
        <v>265</v>
      </c>
      <c r="B171" s="35" t="s">
        <v>266</v>
      </c>
      <c r="C171" s="35"/>
      <c r="D171" s="35"/>
      <c r="E171" s="36">
        <f>SUM(E172+E184+E221+E227+E216)</f>
        <v>167834.4</v>
      </c>
    </row>
    <row r="172" spans="1:5" ht="18.75">
      <c r="A172" s="118" t="s">
        <v>119</v>
      </c>
      <c r="B172" s="119" t="s">
        <v>118</v>
      </c>
      <c r="C172" s="119" t="s">
        <v>0</v>
      </c>
      <c r="D172" s="119" t="s">
        <v>0</v>
      </c>
      <c r="E172" s="120">
        <f>SUM(E173+E181)</f>
        <v>49582.9</v>
      </c>
    </row>
    <row r="173" spans="1:5" ht="21.75" customHeight="1">
      <c r="A173" s="118" t="s">
        <v>288</v>
      </c>
      <c r="B173" s="97" t="s">
        <v>118</v>
      </c>
      <c r="C173" s="97" t="s">
        <v>287</v>
      </c>
      <c r="D173" s="119"/>
      <c r="E173" s="120">
        <f>SUM(E174)</f>
        <v>49055.5</v>
      </c>
    </row>
    <row r="174" spans="1:5" ht="21" customHeight="1" outlineLevel="1">
      <c r="A174" s="71" t="s">
        <v>121</v>
      </c>
      <c r="B174" s="97" t="s">
        <v>118</v>
      </c>
      <c r="C174" s="97" t="s">
        <v>120</v>
      </c>
      <c r="D174" s="97" t="s">
        <v>0</v>
      </c>
      <c r="E174" s="98">
        <f>SUM(E175+E177+E179)</f>
        <v>49055.5</v>
      </c>
    </row>
    <row r="175" spans="1:5" s="17" customFormat="1" ht="37.5" outlineLevel="2">
      <c r="A175" s="71" t="s">
        <v>450</v>
      </c>
      <c r="B175" s="97" t="s">
        <v>118</v>
      </c>
      <c r="C175" s="97" t="s">
        <v>452</v>
      </c>
      <c r="D175" s="97"/>
      <c r="E175" s="98">
        <f>SUM(E176)</f>
        <v>44255.7</v>
      </c>
    </row>
    <row r="176" spans="1:5" ht="18.75" outlineLevel="2">
      <c r="A176" s="74" t="s">
        <v>123</v>
      </c>
      <c r="B176" s="73" t="s">
        <v>118</v>
      </c>
      <c r="C176" s="73" t="s">
        <v>452</v>
      </c>
      <c r="D176" s="73" t="s">
        <v>122</v>
      </c>
      <c r="E176" s="75">
        <v>44255.7</v>
      </c>
    </row>
    <row r="177" spans="1:5" ht="42" customHeight="1" outlineLevel="1">
      <c r="A177" s="71" t="s">
        <v>125</v>
      </c>
      <c r="B177" s="97" t="s">
        <v>118</v>
      </c>
      <c r="C177" s="97" t="s">
        <v>124</v>
      </c>
      <c r="D177" s="97" t="s">
        <v>0</v>
      </c>
      <c r="E177" s="98">
        <f>SUM(E178)</f>
        <v>3785</v>
      </c>
    </row>
    <row r="178" spans="1:5" ht="18.75" outlineLevel="2">
      <c r="A178" s="74" t="s">
        <v>123</v>
      </c>
      <c r="B178" s="73" t="s">
        <v>118</v>
      </c>
      <c r="C178" s="73" t="s">
        <v>124</v>
      </c>
      <c r="D178" s="73" t="s">
        <v>122</v>
      </c>
      <c r="E178" s="75">
        <v>3785</v>
      </c>
    </row>
    <row r="179" spans="1:5" ht="45" customHeight="1" outlineLevel="1">
      <c r="A179" s="71" t="s">
        <v>127</v>
      </c>
      <c r="B179" s="97" t="s">
        <v>118</v>
      </c>
      <c r="C179" s="97" t="s">
        <v>126</v>
      </c>
      <c r="D179" s="97" t="s">
        <v>0</v>
      </c>
      <c r="E179" s="98">
        <f>SUM(E180)</f>
        <v>1014.8</v>
      </c>
    </row>
    <row r="180" spans="1:5" ht="18.75" outlineLevel="2">
      <c r="A180" s="74" t="s">
        <v>123</v>
      </c>
      <c r="B180" s="73" t="s">
        <v>118</v>
      </c>
      <c r="C180" s="73" t="s">
        <v>126</v>
      </c>
      <c r="D180" s="73" t="s">
        <v>122</v>
      </c>
      <c r="E180" s="75">
        <v>1014.8</v>
      </c>
    </row>
    <row r="181" spans="1:5" ht="17.25" customHeight="1" outlineLevel="2">
      <c r="A181" s="71" t="s">
        <v>253</v>
      </c>
      <c r="B181" s="97" t="s">
        <v>118</v>
      </c>
      <c r="C181" s="97" t="s">
        <v>254</v>
      </c>
      <c r="D181" s="97"/>
      <c r="E181" s="98">
        <f>SUM(E183)</f>
        <v>527.4</v>
      </c>
    </row>
    <row r="182" spans="1:5" ht="37.5" outlineLevel="1">
      <c r="A182" s="71" t="s">
        <v>169</v>
      </c>
      <c r="B182" s="97" t="s">
        <v>118</v>
      </c>
      <c r="C182" s="97" t="s">
        <v>168</v>
      </c>
      <c r="D182" s="97" t="s">
        <v>0</v>
      </c>
      <c r="E182" s="98">
        <f>SUM(E183)</f>
        <v>527.4</v>
      </c>
    </row>
    <row r="183" spans="1:5" ht="18.75" outlineLevel="2">
      <c r="A183" s="74" t="s">
        <v>123</v>
      </c>
      <c r="B183" s="73" t="s">
        <v>118</v>
      </c>
      <c r="C183" s="73" t="s">
        <v>168</v>
      </c>
      <c r="D183" s="73" t="s">
        <v>122</v>
      </c>
      <c r="E183" s="75">
        <v>527.4</v>
      </c>
    </row>
    <row r="184" spans="1:5" ht="27.75" customHeight="1">
      <c r="A184" s="71" t="s">
        <v>284</v>
      </c>
      <c r="B184" s="97" t="s">
        <v>128</v>
      </c>
      <c r="C184" s="97" t="s">
        <v>283</v>
      </c>
      <c r="D184" s="97"/>
      <c r="E184" s="98">
        <f>SUM(E185+E199+E203+E209+E213)</f>
        <v>103208.7</v>
      </c>
    </row>
    <row r="185" spans="1:5" ht="20.25" customHeight="1" outlineLevel="1">
      <c r="A185" s="71" t="s">
        <v>121</v>
      </c>
      <c r="B185" s="97" t="s">
        <v>128</v>
      </c>
      <c r="C185" s="97" t="s">
        <v>130</v>
      </c>
      <c r="D185" s="97" t="s">
        <v>0</v>
      </c>
      <c r="E185" s="98">
        <f>SUM(E186+E190+E192+E194+E196)</f>
        <v>68175.4</v>
      </c>
    </row>
    <row r="186" spans="1:5" ht="38.25" customHeight="1" outlineLevel="1">
      <c r="A186" s="71" t="s">
        <v>443</v>
      </c>
      <c r="B186" s="97" t="s">
        <v>128</v>
      </c>
      <c r="C186" s="97" t="s">
        <v>453</v>
      </c>
      <c r="D186" s="97"/>
      <c r="E186" s="98">
        <f>SUM(E187:E189)</f>
        <v>16253</v>
      </c>
    </row>
    <row r="187" spans="1:5" ht="18.75" outlineLevel="2">
      <c r="A187" s="74" t="s">
        <v>123</v>
      </c>
      <c r="B187" s="73" t="s">
        <v>128</v>
      </c>
      <c r="C187" s="73" t="s">
        <v>453</v>
      </c>
      <c r="D187" s="73" t="s">
        <v>122</v>
      </c>
      <c r="E187" s="75">
        <v>12684.6</v>
      </c>
    </row>
    <row r="188" spans="1:5" ht="18.75" outlineLevel="2">
      <c r="A188" s="74" t="s">
        <v>449</v>
      </c>
      <c r="B188" s="73" t="s">
        <v>128</v>
      </c>
      <c r="C188" s="73" t="s">
        <v>453</v>
      </c>
      <c r="D188" s="73" t="s">
        <v>131</v>
      </c>
      <c r="E188" s="75">
        <v>68.4</v>
      </c>
    </row>
    <row r="189" spans="1:5" ht="37.5" outlineLevel="2">
      <c r="A189" s="74" t="s">
        <v>423</v>
      </c>
      <c r="B189" s="73" t="s">
        <v>128</v>
      </c>
      <c r="C189" s="73" t="s">
        <v>453</v>
      </c>
      <c r="D189" s="73" t="s">
        <v>422</v>
      </c>
      <c r="E189" s="75">
        <v>3500</v>
      </c>
    </row>
    <row r="190" spans="1:5" ht="56.25" outlineLevel="1">
      <c r="A190" s="71" t="s">
        <v>134</v>
      </c>
      <c r="B190" s="97" t="s">
        <v>128</v>
      </c>
      <c r="C190" s="97" t="s">
        <v>133</v>
      </c>
      <c r="D190" s="97" t="s">
        <v>0</v>
      </c>
      <c r="E190" s="98">
        <f>SUM(E191)</f>
        <v>1574.1</v>
      </c>
    </row>
    <row r="191" spans="1:5" ht="18.75" outlineLevel="2">
      <c r="A191" s="74" t="s">
        <v>123</v>
      </c>
      <c r="B191" s="73" t="s">
        <v>128</v>
      </c>
      <c r="C191" s="73" t="s">
        <v>133</v>
      </c>
      <c r="D191" s="73" t="s">
        <v>122</v>
      </c>
      <c r="E191" s="75">
        <v>1574.1</v>
      </c>
    </row>
    <row r="192" spans="1:5" ht="56.25" outlineLevel="1">
      <c r="A192" s="71" t="s">
        <v>125</v>
      </c>
      <c r="B192" s="97" t="s">
        <v>128</v>
      </c>
      <c r="C192" s="97" t="s">
        <v>135</v>
      </c>
      <c r="D192" s="97" t="s">
        <v>0</v>
      </c>
      <c r="E192" s="98">
        <f>SUM(E193)</f>
        <v>130</v>
      </c>
    </row>
    <row r="193" spans="1:5" ht="18.75" outlineLevel="2">
      <c r="A193" s="74" t="s">
        <v>123</v>
      </c>
      <c r="B193" s="73" t="s">
        <v>128</v>
      </c>
      <c r="C193" s="73" t="s">
        <v>135</v>
      </c>
      <c r="D193" s="73" t="s">
        <v>122</v>
      </c>
      <c r="E193" s="75">
        <v>130</v>
      </c>
    </row>
    <row r="194" spans="1:5" ht="56.25" outlineLevel="1">
      <c r="A194" s="71" t="s">
        <v>137</v>
      </c>
      <c r="B194" s="97" t="s">
        <v>128</v>
      </c>
      <c r="C194" s="97" t="s">
        <v>136</v>
      </c>
      <c r="D194" s="97" t="s">
        <v>0</v>
      </c>
      <c r="E194" s="98">
        <f>SUM(E195)</f>
        <v>159.3</v>
      </c>
    </row>
    <row r="195" spans="1:5" ht="18.75" outlineLevel="2">
      <c r="A195" s="74" t="s">
        <v>123</v>
      </c>
      <c r="B195" s="73" t="s">
        <v>128</v>
      </c>
      <c r="C195" s="73" t="s">
        <v>136</v>
      </c>
      <c r="D195" s="73" t="s">
        <v>122</v>
      </c>
      <c r="E195" s="75">
        <v>159.3</v>
      </c>
    </row>
    <row r="196" spans="1:5" ht="56.25" outlineLevel="1">
      <c r="A196" s="71" t="s">
        <v>139</v>
      </c>
      <c r="B196" s="97" t="s">
        <v>128</v>
      </c>
      <c r="C196" s="97" t="s">
        <v>138</v>
      </c>
      <c r="D196" s="97" t="s">
        <v>0</v>
      </c>
      <c r="E196" s="98">
        <f>SUM(E197:E198)</f>
        <v>50059</v>
      </c>
    </row>
    <row r="197" spans="1:5" ht="18.75" outlineLevel="2">
      <c r="A197" s="74" t="s">
        <v>123</v>
      </c>
      <c r="B197" s="73" t="s">
        <v>128</v>
      </c>
      <c r="C197" s="73" t="s">
        <v>138</v>
      </c>
      <c r="D197" s="73" t="s">
        <v>122</v>
      </c>
      <c r="E197" s="75">
        <v>49908.3</v>
      </c>
    </row>
    <row r="198" spans="1:5" ht="18.75" outlineLevel="2">
      <c r="A198" s="74" t="s">
        <v>132</v>
      </c>
      <c r="B198" s="73" t="s">
        <v>128</v>
      </c>
      <c r="C198" s="73" t="s">
        <v>138</v>
      </c>
      <c r="D198" s="73" t="s">
        <v>131</v>
      </c>
      <c r="E198" s="75">
        <v>150.7</v>
      </c>
    </row>
    <row r="199" spans="1:5" ht="22.5" customHeight="1" outlineLevel="2">
      <c r="A199" s="71" t="s">
        <v>286</v>
      </c>
      <c r="B199" s="97" t="s">
        <v>128</v>
      </c>
      <c r="C199" s="97" t="s">
        <v>285</v>
      </c>
      <c r="D199" s="97"/>
      <c r="E199" s="98">
        <f>SUM(E200)</f>
        <v>17918.8</v>
      </c>
    </row>
    <row r="200" spans="1:5" ht="20.25" customHeight="1" outlineLevel="1">
      <c r="A200" s="71" t="s">
        <v>121</v>
      </c>
      <c r="B200" s="97" t="s">
        <v>128</v>
      </c>
      <c r="C200" s="97" t="s">
        <v>140</v>
      </c>
      <c r="D200" s="97" t="s">
        <v>0</v>
      </c>
      <c r="E200" s="98">
        <f>SUM(E201)</f>
        <v>17918.8</v>
      </c>
    </row>
    <row r="201" spans="1:5" ht="37.5" outlineLevel="2">
      <c r="A201" s="74" t="s">
        <v>451</v>
      </c>
      <c r="B201" s="73" t="s">
        <v>128</v>
      </c>
      <c r="C201" s="73" t="s">
        <v>454</v>
      </c>
      <c r="D201" s="73"/>
      <c r="E201" s="75">
        <f>SUM(E202)</f>
        <v>17918.8</v>
      </c>
    </row>
    <row r="202" spans="1:5" ht="24.75" customHeight="1" outlineLevel="2">
      <c r="A202" s="74" t="s">
        <v>123</v>
      </c>
      <c r="B202" s="73" t="s">
        <v>128</v>
      </c>
      <c r="C202" s="73" t="s">
        <v>454</v>
      </c>
      <c r="D202" s="73" t="s">
        <v>122</v>
      </c>
      <c r="E202" s="75">
        <v>17918.8</v>
      </c>
    </row>
    <row r="203" spans="1:5" ht="18.75" outlineLevel="2">
      <c r="A203" s="71" t="s">
        <v>274</v>
      </c>
      <c r="B203" s="18" t="s">
        <v>128</v>
      </c>
      <c r="C203" s="18" t="s">
        <v>272</v>
      </c>
      <c r="D203" s="97"/>
      <c r="E203" s="98">
        <f>SUM(E204)</f>
        <v>10836</v>
      </c>
    </row>
    <row r="204" spans="1:5" ht="18.75" outlineLevel="2">
      <c r="A204" s="71" t="s">
        <v>121</v>
      </c>
      <c r="B204" s="18" t="s">
        <v>128</v>
      </c>
      <c r="C204" s="18" t="s">
        <v>273</v>
      </c>
      <c r="D204" s="97"/>
      <c r="E204" s="98">
        <f>SUM(E205+E207)</f>
        <v>10836</v>
      </c>
    </row>
    <row r="205" spans="1:5" ht="48" customHeight="1" outlineLevel="1">
      <c r="A205" s="71" t="s">
        <v>142</v>
      </c>
      <c r="B205" s="97" t="s">
        <v>128</v>
      </c>
      <c r="C205" s="97" t="s">
        <v>141</v>
      </c>
      <c r="D205" s="97" t="s">
        <v>0</v>
      </c>
      <c r="E205" s="98">
        <f>SUM(E206)</f>
        <v>22.5</v>
      </c>
    </row>
    <row r="206" spans="1:5" ht="18.75" outlineLevel="2">
      <c r="A206" s="74" t="s">
        <v>123</v>
      </c>
      <c r="B206" s="73" t="s">
        <v>128</v>
      </c>
      <c r="C206" s="73" t="s">
        <v>141</v>
      </c>
      <c r="D206" s="73" t="s">
        <v>122</v>
      </c>
      <c r="E206" s="75">
        <v>22.5</v>
      </c>
    </row>
    <row r="207" spans="1:5" ht="37.5" outlineLevel="1">
      <c r="A207" s="71" t="s">
        <v>144</v>
      </c>
      <c r="B207" s="97" t="s">
        <v>128</v>
      </c>
      <c r="C207" s="97" t="s">
        <v>143</v>
      </c>
      <c r="D207" s="97" t="s">
        <v>0</v>
      </c>
      <c r="E207" s="98">
        <f>SUM(E208)</f>
        <v>10813.5</v>
      </c>
    </row>
    <row r="208" spans="1:5" ht="18.75" outlineLevel="2">
      <c r="A208" s="74" t="s">
        <v>123</v>
      </c>
      <c r="B208" s="73" t="s">
        <v>128</v>
      </c>
      <c r="C208" s="73" t="s">
        <v>143</v>
      </c>
      <c r="D208" s="73" t="s">
        <v>122</v>
      </c>
      <c r="E208" s="75">
        <v>10813.5</v>
      </c>
    </row>
    <row r="209" spans="1:5" ht="23.25" customHeight="1" outlineLevel="2">
      <c r="A209" s="71" t="s">
        <v>271</v>
      </c>
      <c r="B209" s="97" t="s">
        <v>128</v>
      </c>
      <c r="C209" s="97" t="s">
        <v>269</v>
      </c>
      <c r="D209" s="73"/>
      <c r="E209" s="75">
        <f>SUM(E210)</f>
        <v>5833.6</v>
      </c>
    </row>
    <row r="210" spans="1:5" ht="24.75" customHeight="1" outlineLevel="2">
      <c r="A210" s="71" t="s">
        <v>121</v>
      </c>
      <c r="B210" s="97" t="s">
        <v>128</v>
      </c>
      <c r="C210" s="97" t="s">
        <v>270</v>
      </c>
      <c r="D210" s="73"/>
      <c r="E210" s="75">
        <f>SUM(E211)</f>
        <v>5833.6</v>
      </c>
    </row>
    <row r="211" spans="1:5" ht="75" outlineLevel="1">
      <c r="A211" s="71" t="s">
        <v>146</v>
      </c>
      <c r="B211" s="97" t="s">
        <v>128</v>
      </c>
      <c r="C211" s="97" t="s">
        <v>145</v>
      </c>
      <c r="D211" s="97" t="s">
        <v>0</v>
      </c>
      <c r="E211" s="98">
        <f>SUM(E212)</f>
        <v>5833.6</v>
      </c>
    </row>
    <row r="212" spans="1:5" ht="18.75" outlineLevel="2">
      <c r="A212" s="74" t="s">
        <v>123</v>
      </c>
      <c r="B212" s="73" t="s">
        <v>128</v>
      </c>
      <c r="C212" s="73" t="s">
        <v>145</v>
      </c>
      <c r="D212" s="73" t="s">
        <v>122</v>
      </c>
      <c r="E212" s="75">
        <v>5833.6</v>
      </c>
    </row>
    <row r="213" spans="1:5" ht="21.75" customHeight="1" outlineLevel="2">
      <c r="A213" s="71" t="s">
        <v>268</v>
      </c>
      <c r="B213" s="97" t="s">
        <v>128</v>
      </c>
      <c r="C213" s="97" t="s">
        <v>267</v>
      </c>
      <c r="D213" s="73"/>
      <c r="E213" s="98">
        <f>SUM(E215)</f>
        <v>444.9</v>
      </c>
    </row>
    <row r="214" spans="1:5" ht="17.25" customHeight="1" outlineLevel="1">
      <c r="A214" s="71" t="s">
        <v>148</v>
      </c>
      <c r="B214" s="97" t="s">
        <v>128</v>
      </c>
      <c r="C214" s="97" t="s">
        <v>147</v>
      </c>
      <c r="D214" s="97" t="s">
        <v>0</v>
      </c>
      <c r="E214" s="98">
        <f>SUM(E215)</f>
        <v>444.9</v>
      </c>
    </row>
    <row r="215" spans="1:5" ht="18.75" outlineLevel="2">
      <c r="A215" s="74" t="s">
        <v>123</v>
      </c>
      <c r="B215" s="73" t="s">
        <v>128</v>
      </c>
      <c r="C215" s="73" t="s">
        <v>147</v>
      </c>
      <c r="D215" s="73" t="s">
        <v>122</v>
      </c>
      <c r="E215" s="75">
        <v>444.9</v>
      </c>
    </row>
    <row r="216" spans="1:5" s="84" customFormat="1" ht="18.75" outlineLevel="2">
      <c r="A216" s="82" t="s">
        <v>357</v>
      </c>
      <c r="B216" s="97" t="s">
        <v>358</v>
      </c>
      <c r="C216" s="97"/>
      <c r="D216" s="97"/>
      <c r="E216" s="98">
        <f>SUM(E217)</f>
        <v>2300.8</v>
      </c>
    </row>
    <row r="217" spans="1:5" s="84" customFormat="1" ht="56.25" outlineLevel="2">
      <c r="A217" s="82" t="s">
        <v>276</v>
      </c>
      <c r="B217" s="97" t="s">
        <v>358</v>
      </c>
      <c r="C217" s="97" t="s">
        <v>278</v>
      </c>
      <c r="D217" s="97"/>
      <c r="E217" s="98">
        <f>SUM(E219)</f>
        <v>2300.8</v>
      </c>
    </row>
    <row r="218" spans="1:5" s="84" customFormat="1" ht="22.5" customHeight="1" outlineLevel="2">
      <c r="A218" s="82" t="s">
        <v>121</v>
      </c>
      <c r="B218" s="97" t="s">
        <v>358</v>
      </c>
      <c r="C218" s="97" t="s">
        <v>159</v>
      </c>
      <c r="D218" s="97"/>
      <c r="E218" s="98">
        <f>SUM(E219)</f>
        <v>2300.8</v>
      </c>
    </row>
    <row r="219" spans="1:5" s="83" customFormat="1" ht="54.75" customHeight="1" outlineLevel="2">
      <c r="A219" s="74" t="s">
        <v>444</v>
      </c>
      <c r="B219" s="73" t="s">
        <v>358</v>
      </c>
      <c r="C219" s="73" t="s">
        <v>455</v>
      </c>
      <c r="D219" s="73"/>
      <c r="E219" s="75">
        <f>SUM(E220)</f>
        <v>2300.8</v>
      </c>
    </row>
    <row r="220" spans="1:5" s="83" customFormat="1" ht="18.75" outlineLevel="2">
      <c r="A220" s="74" t="s">
        <v>123</v>
      </c>
      <c r="B220" s="73" t="s">
        <v>358</v>
      </c>
      <c r="C220" s="73" t="s">
        <v>455</v>
      </c>
      <c r="D220" s="73" t="s">
        <v>122</v>
      </c>
      <c r="E220" s="75">
        <v>2300.8</v>
      </c>
    </row>
    <row r="221" spans="1:5" ht="18.75">
      <c r="A221" s="71" t="s">
        <v>150</v>
      </c>
      <c r="B221" s="97" t="s">
        <v>149</v>
      </c>
      <c r="C221" s="97" t="s">
        <v>0</v>
      </c>
      <c r="D221" s="97" t="s">
        <v>0</v>
      </c>
      <c r="E221" s="98">
        <f>SUM(E222)</f>
        <v>600</v>
      </c>
    </row>
    <row r="222" spans="1:5" s="17" customFormat="1" ht="22.5" customHeight="1" outlineLevel="2">
      <c r="A222" s="71" t="s">
        <v>253</v>
      </c>
      <c r="B222" s="97" t="s">
        <v>149</v>
      </c>
      <c r="C222" s="97" t="s">
        <v>254</v>
      </c>
      <c r="D222" s="97"/>
      <c r="E222" s="98">
        <f>SUM(E225+E223)</f>
        <v>600</v>
      </c>
    </row>
    <row r="223" spans="1:5" s="17" customFormat="1" ht="39.75" customHeight="1" outlineLevel="2">
      <c r="A223" s="71" t="s">
        <v>471</v>
      </c>
      <c r="B223" s="97" t="s">
        <v>149</v>
      </c>
      <c r="C223" s="97" t="s">
        <v>472</v>
      </c>
      <c r="D223" s="97"/>
      <c r="E223" s="98">
        <f>SUM(E224)</f>
        <v>300</v>
      </c>
    </row>
    <row r="224" spans="1:5" s="17" customFormat="1" ht="22.5" customHeight="1" outlineLevel="2">
      <c r="A224" s="74" t="s">
        <v>155</v>
      </c>
      <c r="B224" s="73" t="s">
        <v>149</v>
      </c>
      <c r="C224" s="97" t="s">
        <v>472</v>
      </c>
      <c r="D224" s="97" t="s">
        <v>473</v>
      </c>
      <c r="E224" s="98">
        <v>300</v>
      </c>
    </row>
    <row r="225" spans="1:5" ht="22.5" customHeight="1" outlineLevel="1">
      <c r="A225" s="71" t="s">
        <v>153</v>
      </c>
      <c r="B225" s="97" t="s">
        <v>149</v>
      </c>
      <c r="C225" s="97" t="s">
        <v>152</v>
      </c>
      <c r="D225" s="97" t="s">
        <v>0</v>
      </c>
      <c r="E225" s="98">
        <f>SUM(E226)</f>
        <v>300</v>
      </c>
    </row>
    <row r="226" spans="1:5" ht="18.75" outlineLevel="2">
      <c r="A226" s="74" t="s">
        <v>155</v>
      </c>
      <c r="B226" s="73" t="s">
        <v>149</v>
      </c>
      <c r="C226" s="73" t="s">
        <v>152</v>
      </c>
      <c r="D226" s="73" t="s">
        <v>473</v>
      </c>
      <c r="E226" s="75">
        <v>300</v>
      </c>
    </row>
    <row r="227" spans="1:5" ht="18.75">
      <c r="A227" s="71" t="s">
        <v>157</v>
      </c>
      <c r="B227" s="97" t="s">
        <v>156</v>
      </c>
      <c r="C227" s="97" t="s">
        <v>0</v>
      </c>
      <c r="D227" s="97" t="s">
        <v>0</v>
      </c>
      <c r="E227" s="98">
        <f>SUM(E228+E231+E239+E237)</f>
        <v>12142</v>
      </c>
    </row>
    <row r="228" spans="1:5" ht="18.75" customHeight="1">
      <c r="A228" s="71" t="s">
        <v>275</v>
      </c>
      <c r="B228" s="97" t="s">
        <v>156</v>
      </c>
      <c r="C228" s="97" t="s">
        <v>277</v>
      </c>
      <c r="D228" s="97"/>
      <c r="E228" s="98">
        <f>SUM(E229)</f>
        <v>375</v>
      </c>
    </row>
    <row r="229" spans="1:5" ht="18.75" customHeight="1" outlineLevel="1">
      <c r="A229" s="71" t="s">
        <v>151</v>
      </c>
      <c r="B229" s="97" t="s">
        <v>156</v>
      </c>
      <c r="C229" s="97" t="s">
        <v>158</v>
      </c>
      <c r="D229" s="97" t="s">
        <v>0</v>
      </c>
      <c r="E229" s="98">
        <f>SUM(E230)</f>
        <v>375</v>
      </c>
    </row>
    <row r="230" spans="1:5" ht="18.75" outlineLevel="2">
      <c r="A230" s="74" t="s">
        <v>123</v>
      </c>
      <c r="B230" s="73" t="s">
        <v>156</v>
      </c>
      <c r="C230" s="73" t="s">
        <v>158</v>
      </c>
      <c r="D230" s="73" t="s">
        <v>122</v>
      </c>
      <c r="E230" s="75">
        <v>375</v>
      </c>
    </row>
    <row r="231" spans="1:5" ht="56.25" outlineLevel="2">
      <c r="A231" s="71" t="s">
        <v>276</v>
      </c>
      <c r="B231" s="97" t="s">
        <v>156</v>
      </c>
      <c r="C231" s="97" t="s">
        <v>278</v>
      </c>
      <c r="D231" s="97"/>
      <c r="E231" s="98">
        <f>SUM(E232)</f>
        <v>7965.799999999999</v>
      </c>
    </row>
    <row r="232" spans="1:5" ht="23.25" customHeight="1" outlineLevel="1">
      <c r="A232" s="71" t="s">
        <v>121</v>
      </c>
      <c r="B232" s="97" t="s">
        <v>156</v>
      </c>
      <c r="C232" s="97" t="s">
        <v>159</v>
      </c>
      <c r="D232" s="97" t="s">
        <v>0</v>
      </c>
      <c r="E232" s="98">
        <f>SUM(E235+E233)</f>
        <v>7965.799999999999</v>
      </c>
    </row>
    <row r="233" spans="1:5" ht="60.75" customHeight="1" outlineLevel="2">
      <c r="A233" s="74" t="s">
        <v>444</v>
      </c>
      <c r="B233" s="73" t="s">
        <v>156</v>
      </c>
      <c r="C233" s="73" t="s">
        <v>455</v>
      </c>
      <c r="D233" s="73"/>
      <c r="E233" s="75">
        <f>SUM(E234)</f>
        <v>7935.9</v>
      </c>
    </row>
    <row r="234" spans="1:5" ht="18.75" outlineLevel="2">
      <c r="A234" s="74" t="s">
        <v>123</v>
      </c>
      <c r="B234" s="73" t="s">
        <v>156</v>
      </c>
      <c r="C234" s="73" t="s">
        <v>455</v>
      </c>
      <c r="D234" s="73" t="s">
        <v>122</v>
      </c>
      <c r="E234" s="75">
        <v>7935.9</v>
      </c>
    </row>
    <row r="235" spans="1:5" ht="37.5" outlineLevel="1">
      <c r="A235" s="71" t="s">
        <v>161</v>
      </c>
      <c r="B235" s="97" t="s">
        <v>156</v>
      </c>
      <c r="C235" s="97" t="s">
        <v>160</v>
      </c>
      <c r="D235" s="97" t="s">
        <v>0</v>
      </c>
      <c r="E235" s="98">
        <f>SUM(E236)</f>
        <v>29.9</v>
      </c>
    </row>
    <row r="236" spans="1:5" ht="19.5" customHeight="1" outlineLevel="2">
      <c r="A236" s="74" t="s">
        <v>163</v>
      </c>
      <c r="B236" s="73" t="s">
        <v>156</v>
      </c>
      <c r="C236" s="73" t="s">
        <v>160</v>
      </c>
      <c r="D236" s="73" t="s">
        <v>122</v>
      </c>
      <c r="E236" s="75">
        <v>29.9</v>
      </c>
    </row>
    <row r="237" spans="1:5" ht="23.25" customHeight="1" outlineLevel="2">
      <c r="A237" s="71" t="s">
        <v>457</v>
      </c>
      <c r="B237" s="97" t="s">
        <v>156</v>
      </c>
      <c r="C237" s="97" t="s">
        <v>456</v>
      </c>
      <c r="D237" s="97"/>
      <c r="E237" s="98">
        <f>SUM(E238)</f>
        <v>1921.2</v>
      </c>
    </row>
    <row r="238" spans="1:5" ht="18.75" outlineLevel="2">
      <c r="A238" s="74" t="s">
        <v>123</v>
      </c>
      <c r="B238" s="73" t="s">
        <v>156</v>
      </c>
      <c r="C238" s="122" t="s">
        <v>456</v>
      </c>
      <c r="D238" s="122" t="s">
        <v>122</v>
      </c>
      <c r="E238" s="123">
        <v>1921.2</v>
      </c>
    </row>
    <row r="239" spans="1:5" ht="17.25" customHeight="1" outlineLevel="2">
      <c r="A239" s="71" t="s">
        <v>253</v>
      </c>
      <c r="B239" s="97" t="s">
        <v>156</v>
      </c>
      <c r="C239" s="97" t="s">
        <v>254</v>
      </c>
      <c r="D239" s="97"/>
      <c r="E239" s="98">
        <f>SUM(E240+E242+E244+E246)</f>
        <v>1880</v>
      </c>
    </row>
    <row r="240" spans="1:5" ht="37.5" outlineLevel="1">
      <c r="A240" s="71" t="s">
        <v>66</v>
      </c>
      <c r="B240" s="97" t="s">
        <v>156</v>
      </c>
      <c r="C240" s="97" t="s">
        <v>65</v>
      </c>
      <c r="D240" s="97" t="s">
        <v>0</v>
      </c>
      <c r="E240" s="98">
        <f>SUM(E241)</f>
        <v>5</v>
      </c>
    </row>
    <row r="241" spans="1:5" ht="18.75" outlineLevel="2">
      <c r="A241" s="74" t="s">
        <v>123</v>
      </c>
      <c r="B241" s="73" t="s">
        <v>156</v>
      </c>
      <c r="C241" s="73" t="s">
        <v>65</v>
      </c>
      <c r="D241" s="73" t="s">
        <v>122</v>
      </c>
      <c r="E241" s="75">
        <v>5</v>
      </c>
    </row>
    <row r="242" spans="1:5" ht="37.5" outlineLevel="1">
      <c r="A242" s="71" t="s">
        <v>165</v>
      </c>
      <c r="B242" s="97" t="s">
        <v>156</v>
      </c>
      <c r="C242" s="97" t="s">
        <v>164</v>
      </c>
      <c r="D242" s="97" t="s">
        <v>0</v>
      </c>
      <c r="E242" s="98">
        <f>SUM(E243)</f>
        <v>1145</v>
      </c>
    </row>
    <row r="243" spans="1:5" ht="18.75" outlineLevel="2">
      <c r="A243" s="74" t="s">
        <v>123</v>
      </c>
      <c r="B243" s="73" t="s">
        <v>156</v>
      </c>
      <c r="C243" s="73" t="s">
        <v>164</v>
      </c>
      <c r="D243" s="73" t="s">
        <v>122</v>
      </c>
      <c r="E243" s="75">
        <v>1145</v>
      </c>
    </row>
    <row r="244" spans="1:5" ht="38.25" customHeight="1" outlineLevel="1">
      <c r="A244" s="71" t="s">
        <v>167</v>
      </c>
      <c r="B244" s="97" t="s">
        <v>156</v>
      </c>
      <c r="C244" s="97" t="s">
        <v>166</v>
      </c>
      <c r="D244" s="97" t="s">
        <v>0</v>
      </c>
      <c r="E244" s="98">
        <f>SUM(E245)</f>
        <v>600</v>
      </c>
    </row>
    <row r="245" spans="1:5" ht="18.75" outlineLevel="2">
      <c r="A245" s="74" t="s">
        <v>123</v>
      </c>
      <c r="B245" s="73" t="s">
        <v>156</v>
      </c>
      <c r="C245" s="73" t="s">
        <v>166</v>
      </c>
      <c r="D245" s="73" t="s">
        <v>122</v>
      </c>
      <c r="E245" s="75">
        <v>600</v>
      </c>
    </row>
    <row r="246" spans="1:5" ht="19.5" customHeight="1" outlineLevel="1">
      <c r="A246" s="71" t="s">
        <v>171</v>
      </c>
      <c r="B246" s="97" t="s">
        <v>156</v>
      </c>
      <c r="C246" s="97" t="s">
        <v>170</v>
      </c>
      <c r="D246" s="97" t="s">
        <v>0</v>
      </c>
      <c r="E246" s="98">
        <f>SUM(E247)</f>
        <v>130</v>
      </c>
    </row>
    <row r="247" spans="1:5" ht="19.5" outlineLevel="2" thickBot="1">
      <c r="A247" s="74" t="s">
        <v>123</v>
      </c>
      <c r="B247" s="73" t="s">
        <v>156</v>
      </c>
      <c r="C247" s="73" t="s">
        <v>170</v>
      </c>
      <c r="D247" s="73" t="s">
        <v>122</v>
      </c>
      <c r="E247" s="75">
        <v>130</v>
      </c>
    </row>
    <row r="248" spans="1:5" s="17" customFormat="1" ht="38.25" outlineLevel="2" thickBot="1">
      <c r="A248" s="103" t="s">
        <v>298</v>
      </c>
      <c r="B248" s="56" t="s">
        <v>297</v>
      </c>
      <c r="C248" s="56"/>
      <c r="D248" s="56"/>
      <c r="E248" s="104">
        <f>SUM(E249+E272)</f>
        <v>18569</v>
      </c>
    </row>
    <row r="249" spans="1:5" ht="18.75">
      <c r="A249" s="118" t="s">
        <v>173</v>
      </c>
      <c r="B249" s="119" t="s">
        <v>172</v>
      </c>
      <c r="C249" s="119" t="s">
        <v>0</v>
      </c>
      <c r="D249" s="119" t="s">
        <v>0</v>
      </c>
      <c r="E249" s="120">
        <f>SUM(E250+E254+E258+E264+E268)</f>
        <v>16059.4</v>
      </c>
    </row>
    <row r="250" spans="1:5" ht="37.5">
      <c r="A250" s="71" t="s">
        <v>296</v>
      </c>
      <c r="B250" s="97" t="s">
        <v>172</v>
      </c>
      <c r="C250" s="97" t="s">
        <v>289</v>
      </c>
      <c r="D250" s="97"/>
      <c r="E250" s="98">
        <f>SUM(E251)</f>
        <v>9296.8</v>
      </c>
    </row>
    <row r="251" spans="1:5" ht="24.75" customHeight="1" outlineLevel="1">
      <c r="A251" s="71" t="s">
        <v>121</v>
      </c>
      <c r="B251" s="97" t="s">
        <v>172</v>
      </c>
      <c r="C251" s="97" t="s">
        <v>174</v>
      </c>
      <c r="D251" s="97" t="s">
        <v>0</v>
      </c>
      <c r="E251" s="98">
        <f>SUM(E252)</f>
        <v>9296.8</v>
      </c>
    </row>
    <row r="252" spans="1:5" ht="32.25" customHeight="1" outlineLevel="2">
      <c r="A252" s="74" t="s">
        <v>448</v>
      </c>
      <c r="B252" s="73" t="s">
        <v>172</v>
      </c>
      <c r="C252" s="73" t="s">
        <v>440</v>
      </c>
      <c r="D252" s="73"/>
      <c r="E252" s="75">
        <f>SUM(E253)</f>
        <v>9296.8</v>
      </c>
    </row>
    <row r="253" spans="1:5" ht="18.75" outlineLevel="2">
      <c r="A253" s="74" t="s">
        <v>123</v>
      </c>
      <c r="B253" s="73" t="s">
        <v>172</v>
      </c>
      <c r="C253" s="73" t="s">
        <v>440</v>
      </c>
      <c r="D253" s="73" t="s">
        <v>122</v>
      </c>
      <c r="E253" s="75">
        <v>9296.8</v>
      </c>
    </row>
    <row r="254" spans="1:5" ht="23.25" customHeight="1" outlineLevel="2">
      <c r="A254" s="71" t="s">
        <v>295</v>
      </c>
      <c r="B254" s="97" t="s">
        <v>172</v>
      </c>
      <c r="C254" s="97" t="s">
        <v>290</v>
      </c>
      <c r="D254" s="97"/>
      <c r="E254" s="98">
        <f>SUM(E255)</f>
        <v>926.5</v>
      </c>
    </row>
    <row r="255" spans="1:5" ht="23.25" customHeight="1" outlineLevel="1">
      <c r="A255" s="71" t="s">
        <v>121</v>
      </c>
      <c r="B255" s="97" t="s">
        <v>172</v>
      </c>
      <c r="C255" s="97" t="s">
        <v>175</v>
      </c>
      <c r="D255" s="97" t="s">
        <v>0</v>
      </c>
      <c r="E255" s="98">
        <f>SUM(E256)</f>
        <v>926.5</v>
      </c>
    </row>
    <row r="256" spans="1:5" ht="18.75" outlineLevel="2">
      <c r="A256" s="74" t="s">
        <v>447</v>
      </c>
      <c r="B256" s="73" t="s">
        <v>172</v>
      </c>
      <c r="C256" s="73" t="s">
        <v>439</v>
      </c>
      <c r="D256" s="73"/>
      <c r="E256" s="75">
        <f>SUM(E257)</f>
        <v>926.5</v>
      </c>
    </row>
    <row r="257" spans="1:5" ht="18.75" outlineLevel="2">
      <c r="A257" s="74" t="s">
        <v>123</v>
      </c>
      <c r="B257" s="73" t="s">
        <v>172</v>
      </c>
      <c r="C257" s="73" t="s">
        <v>439</v>
      </c>
      <c r="D257" s="73" t="s">
        <v>122</v>
      </c>
      <c r="E257" s="75">
        <v>926.5</v>
      </c>
    </row>
    <row r="258" spans="1:5" ht="20.25" customHeight="1" outlineLevel="2">
      <c r="A258" s="71" t="s">
        <v>294</v>
      </c>
      <c r="B258" s="97" t="s">
        <v>172</v>
      </c>
      <c r="C258" s="97" t="s">
        <v>291</v>
      </c>
      <c r="D258" s="97"/>
      <c r="E258" s="98">
        <f>SUM(E259+E262)</f>
        <v>4643.4</v>
      </c>
    </row>
    <row r="259" spans="1:5" ht="22.5" customHeight="1" outlineLevel="1">
      <c r="A259" s="71" t="s">
        <v>294</v>
      </c>
      <c r="B259" s="97" t="s">
        <v>172</v>
      </c>
      <c r="C259" s="97" t="s">
        <v>176</v>
      </c>
      <c r="D259" s="97" t="s">
        <v>0</v>
      </c>
      <c r="E259" s="98">
        <f>SUM(E260)</f>
        <v>3990.5</v>
      </c>
    </row>
    <row r="260" spans="1:5" ht="37.5" outlineLevel="2">
      <c r="A260" s="74" t="s">
        <v>446</v>
      </c>
      <c r="B260" s="73" t="s">
        <v>172</v>
      </c>
      <c r="C260" s="73" t="s">
        <v>438</v>
      </c>
      <c r="D260" s="73"/>
      <c r="E260" s="75">
        <f>SUM(E261)</f>
        <v>3990.5</v>
      </c>
    </row>
    <row r="261" spans="1:5" ht="18.75" outlineLevel="2">
      <c r="A261" s="74" t="s">
        <v>123</v>
      </c>
      <c r="B261" s="73" t="s">
        <v>172</v>
      </c>
      <c r="C261" s="73" t="s">
        <v>438</v>
      </c>
      <c r="D261" s="73" t="s">
        <v>122</v>
      </c>
      <c r="E261" s="75">
        <v>3990.5</v>
      </c>
    </row>
    <row r="262" spans="1:5" ht="56.25" outlineLevel="1">
      <c r="A262" s="71" t="s">
        <v>137</v>
      </c>
      <c r="B262" s="97" t="s">
        <v>172</v>
      </c>
      <c r="C262" s="97" t="s">
        <v>177</v>
      </c>
      <c r="D262" s="97" t="s">
        <v>0</v>
      </c>
      <c r="E262" s="98">
        <f>SUM(E263)</f>
        <v>652.9</v>
      </c>
    </row>
    <row r="263" spans="1:5" ht="18.75" outlineLevel="2">
      <c r="A263" s="74" t="s">
        <v>123</v>
      </c>
      <c r="B263" s="73" t="s">
        <v>172</v>
      </c>
      <c r="C263" s="73" t="s">
        <v>177</v>
      </c>
      <c r="D263" s="73" t="s">
        <v>122</v>
      </c>
      <c r="E263" s="75">
        <v>652.9</v>
      </c>
    </row>
    <row r="264" spans="1:5" ht="37.5" outlineLevel="2">
      <c r="A264" s="71" t="s">
        <v>293</v>
      </c>
      <c r="B264" s="97" t="s">
        <v>172</v>
      </c>
      <c r="C264" s="97" t="s">
        <v>292</v>
      </c>
      <c r="D264" s="97"/>
      <c r="E264" s="98">
        <f>SUM(E266)</f>
        <v>92.7</v>
      </c>
    </row>
    <row r="265" spans="1:5" s="17" customFormat="1" ht="23.25" customHeight="1" outlineLevel="2">
      <c r="A265" s="71" t="s">
        <v>441</v>
      </c>
      <c r="B265" s="97" t="s">
        <v>172</v>
      </c>
      <c r="C265" s="97" t="s">
        <v>178</v>
      </c>
      <c r="D265" s="97"/>
      <c r="E265" s="98">
        <f>SUM(E266)</f>
        <v>92.7</v>
      </c>
    </row>
    <row r="266" spans="1:5" ht="37.5" outlineLevel="2">
      <c r="A266" s="74" t="s">
        <v>360</v>
      </c>
      <c r="B266" s="97" t="s">
        <v>172</v>
      </c>
      <c r="C266" s="97" t="s">
        <v>359</v>
      </c>
      <c r="D266" s="97" t="s">
        <v>0</v>
      </c>
      <c r="E266" s="98">
        <f>SUM(E267)</f>
        <v>92.7</v>
      </c>
    </row>
    <row r="267" spans="1:5" ht="18.75" outlineLevel="2">
      <c r="A267" s="74" t="s">
        <v>123</v>
      </c>
      <c r="B267" s="73" t="s">
        <v>172</v>
      </c>
      <c r="C267" s="73" t="s">
        <v>359</v>
      </c>
      <c r="D267" s="73" t="s">
        <v>122</v>
      </c>
      <c r="E267" s="75">
        <v>92.7</v>
      </c>
    </row>
    <row r="268" spans="1:5" ht="20.25" customHeight="1" outlineLevel="2">
      <c r="A268" s="71" t="s">
        <v>253</v>
      </c>
      <c r="B268" s="97" t="s">
        <v>172</v>
      </c>
      <c r="C268" s="97" t="s">
        <v>254</v>
      </c>
      <c r="D268" s="73"/>
      <c r="E268" s="98">
        <f>SUM(E269)</f>
        <v>1100</v>
      </c>
    </row>
    <row r="269" spans="1:5" ht="37.5" outlineLevel="1">
      <c r="A269" s="71" t="s">
        <v>487</v>
      </c>
      <c r="B269" s="97" t="s">
        <v>172</v>
      </c>
      <c r="C269" s="97" t="s">
        <v>180</v>
      </c>
      <c r="D269" s="97" t="s">
        <v>0</v>
      </c>
      <c r="E269" s="98">
        <f>SUM(E270+E271)</f>
        <v>1100</v>
      </c>
    </row>
    <row r="270" spans="1:5" ht="18.75" outlineLevel="2">
      <c r="A270" s="74" t="s">
        <v>123</v>
      </c>
      <c r="B270" s="73" t="s">
        <v>172</v>
      </c>
      <c r="C270" s="73" t="s">
        <v>180</v>
      </c>
      <c r="D270" s="73" t="s">
        <v>122</v>
      </c>
      <c r="E270" s="75">
        <v>860</v>
      </c>
    </row>
    <row r="271" spans="1:5" ht="18.75" outlineLevel="2">
      <c r="A271" s="74" t="s">
        <v>10</v>
      </c>
      <c r="B271" s="73" t="s">
        <v>172</v>
      </c>
      <c r="C271" s="73" t="s">
        <v>180</v>
      </c>
      <c r="D271" s="73" t="s">
        <v>9</v>
      </c>
      <c r="E271" s="75">
        <v>240</v>
      </c>
    </row>
    <row r="272" spans="1:5" ht="37.5">
      <c r="A272" s="71" t="s">
        <v>182</v>
      </c>
      <c r="B272" s="97" t="s">
        <v>181</v>
      </c>
      <c r="C272" s="97" t="s">
        <v>0</v>
      </c>
      <c r="D272" s="97" t="s">
        <v>0</v>
      </c>
      <c r="E272" s="98">
        <f>SUM(E273+E277)</f>
        <v>2509.6</v>
      </c>
    </row>
    <row r="273" spans="1:5" ht="56.25">
      <c r="A273" s="71" t="s">
        <v>276</v>
      </c>
      <c r="B273" s="97" t="s">
        <v>181</v>
      </c>
      <c r="C273" s="97" t="s">
        <v>278</v>
      </c>
      <c r="D273" s="97"/>
      <c r="E273" s="98">
        <f>SUM(E274)</f>
        <v>2064</v>
      </c>
    </row>
    <row r="274" spans="1:5" ht="17.25" customHeight="1" outlineLevel="1">
      <c r="A274" s="71" t="s">
        <v>121</v>
      </c>
      <c r="B274" s="97" t="s">
        <v>181</v>
      </c>
      <c r="C274" s="97" t="s">
        <v>159</v>
      </c>
      <c r="D274" s="97" t="s">
        <v>0</v>
      </c>
      <c r="E274" s="98">
        <f>SUM(E275)</f>
        <v>2064</v>
      </c>
    </row>
    <row r="275" spans="1:5" ht="59.25" customHeight="1" outlineLevel="2">
      <c r="A275" s="74" t="s">
        <v>444</v>
      </c>
      <c r="B275" s="73" t="s">
        <v>181</v>
      </c>
      <c r="C275" s="73" t="s">
        <v>455</v>
      </c>
      <c r="D275" s="73"/>
      <c r="E275" s="75">
        <f>SUM(E276)</f>
        <v>2064</v>
      </c>
    </row>
    <row r="276" spans="1:5" ht="18.75" outlineLevel="2">
      <c r="A276" s="74" t="s">
        <v>123</v>
      </c>
      <c r="B276" s="73" t="s">
        <v>181</v>
      </c>
      <c r="C276" s="73" t="s">
        <v>455</v>
      </c>
      <c r="D276" s="73" t="s">
        <v>122</v>
      </c>
      <c r="E276" s="75">
        <v>2064</v>
      </c>
    </row>
    <row r="277" spans="1:5" ht="22.5" customHeight="1" outlineLevel="2">
      <c r="A277" s="71" t="s">
        <v>457</v>
      </c>
      <c r="B277" s="97" t="s">
        <v>181</v>
      </c>
      <c r="C277" s="97" t="s">
        <v>456</v>
      </c>
      <c r="D277" s="97"/>
      <c r="E277" s="98">
        <f>SUM(E278)</f>
        <v>445.6</v>
      </c>
    </row>
    <row r="278" spans="1:5" ht="19.5" outlineLevel="2" thickBot="1">
      <c r="A278" s="121" t="s">
        <v>123</v>
      </c>
      <c r="B278" s="122" t="s">
        <v>181</v>
      </c>
      <c r="C278" s="122" t="s">
        <v>456</v>
      </c>
      <c r="D278" s="122" t="s">
        <v>122</v>
      </c>
      <c r="E278" s="123">
        <v>445.6</v>
      </c>
    </row>
    <row r="279" spans="1:5" s="17" customFormat="1" ht="19.5" outlineLevel="2" thickBot="1">
      <c r="A279" s="103" t="s">
        <v>299</v>
      </c>
      <c r="B279" s="56" t="s">
        <v>300</v>
      </c>
      <c r="C279" s="56"/>
      <c r="D279" s="56"/>
      <c r="E279" s="104">
        <f>SUM(E280+E285)</f>
        <v>8447.3</v>
      </c>
    </row>
    <row r="280" spans="1:5" ht="18.75">
      <c r="A280" s="118" t="s">
        <v>184</v>
      </c>
      <c r="B280" s="119" t="s">
        <v>183</v>
      </c>
      <c r="C280" s="119" t="s">
        <v>0</v>
      </c>
      <c r="D280" s="119" t="s">
        <v>0</v>
      </c>
      <c r="E280" s="120">
        <f>SUM(E281)</f>
        <v>6764.4</v>
      </c>
    </row>
    <row r="281" spans="1:5" ht="18.75" customHeight="1">
      <c r="A281" s="71" t="s">
        <v>301</v>
      </c>
      <c r="B281" s="97" t="s">
        <v>183</v>
      </c>
      <c r="C281" s="97" t="s">
        <v>302</v>
      </c>
      <c r="D281" s="97"/>
      <c r="E281" s="98">
        <f>SUM(E282)</f>
        <v>6764.4</v>
      </c>
    </row>
    <row r="282" spans="1:5" ht="18.75" customHeight="1" outlineLevel="1">
      <c r="A282" s="71" t="s">
        <v>121</v>
      </c>
      <c r="B282" s="97" t="s">
        <v>183</v>
      </c>
      <c r="C282" s="97" t="s">
        <v>185</v>
      </c>
      <c r="D282" s="97" t="s">
        <v>0</v>
      </c>
      <c r="E282" s="98">
        <f>SUM(E283)</f>
        <v>6764.4</v>
      </c>
    </row>
    <row r="283" spans="1:5" ht="37.5" outlineLevel="2">
      <c r="A283" s="74" t="s">
        <v>445</v>
      </c>
      <c r="B283" s="73" t="s">
        <v>183</v>
      </c>
      <c r="C283" s="73" t="s">
        <v>442</v>
      </c>
      <c r="D283" s="73"/>
      <c r="E283" s="75">
        <f>SUM(E284)</f>
        <v>6764.4</v>
      </c>
    </row>
    <row r="284" spans="1:5" ht="18.75" outlineLevel="2">
      <c r="A284" s="74" t="s">
        <v>123</v>
      </c>
      <c r="B284" s="73" t="s">
        <v>183</v>
      </c>
      <c r="C284" s="73" t="s">
        <v>442</v>
      </c>
      <c r="D284" s="73" t="s">
        <v>122</v>
      </c>
      <c r="E284" s="75">
        <v>6764.4</v>
      </c>
    </row>
    <row r="285" spans="1:5" ht="19.5" customHeight="1">
      <c r="A285" s="82" t="s">
        <v>187</v>
      </c>
      <c r="B285" s="97" t="s">
        <v>186</v>
      </c>
      <c r="C285" s="97" t="s">
        <v>0</v>
      </c>
      <c r="D285" s="97" t="s">
        <v>0</v>
      </c>
      <c r="E285" s="98">
        <f>SUM(E291+E289+E286)</f>
        <v>1682.9</v>
      </c>
    </row>
    <row r="286" spans="1:5" ht="19.5" customHeight="1">
      <c r="A286" s="82" t="s">
        <v>483</v>
      </c>
      <c r="B286" s="18" t="s">
        <v>186</v>
      </c>
      <c r="C286" s="97" t="s">
        <v>481</v>
      </c>
      <c r="D286" s="97"/>
      <c r="E286" s="98">
        <f>SUM(E288)</f>
        <v>131</v>
      </c>
    </row>
    <row r="287" spans="1:5" ht="56.25" customHeight="1">
      <c r="A287" s="82" t="s">
        <v>480</v>
      </c>
      <c r="B287" s="18" t="s">
        <v>186</v>
      </c>
      <c r="C287" s="97" t="s">
        <v>482</v>
      </c>
      <c r="D287" s="97"/>
      <c r="E287" s="98">
        <f>SUM(E288)</f>
        <v>131</v>
      </c>
    </row>
    <row r="288" spans="1:5" ht="19.5" customHeight="1">
      <c r="A288" s="145" t="s">
        <v>87</v>
      </c>
      <c r="B288" s="16" t="s">
        <v>186</v>
      </c>
      <c r="C288" s="73" t="s">
        <v>482</v>
      </c>
      <c r="D288" s="73" t="s">
        <v>86</v>
      </c>
      <c r="E288" s="75">
        <v>131</v>
      </c>
    </row>
    <row r="289" spans="1:5" ht="22.5" customHeight="1" outlineLevel="2">
      <c r="A289" s="71" t="s">
        <v>457</v>
      </c>
      <c r="B289" s="97" t="s">
        <v>186</v>
      </c>
      <c r="C289" s="97" t="s">
        <v>456</v>
      </c>
      <c r="D289" s="97"/>
      <c r="E289" s="98">
        <f>SUM(E290)</f>
        <v>371.9</v>
      </c>
    </row>
    <row r="290" spans="1:5" ht="18.75" outlineLevel="2">
      <c r="A290" s="121" t="s">
        <v>123</v>
      </c>
      <c r="B290" s="73" t="s">
        <v>186</v>
      </c>
      <c r="C290" s="122" t="s">
        <v>456</v>
      </c>
      <c r="D290" s="122" t="s">
        <v>122</v>
      </c>
      <c r="E290" s="123">
        <f>SUM(281.9+90)</f>
        <v>371.9</v>
      </c>
    </row>
    <row r="291" spans="1:5" ht="19.5" customHeight="1">
      <c r="A291" s="71" t="s">
        <v>253</v>
      </c>
      <c r="B291" s="97" t="s">
        <v>186</v>
      </c>
      <c r="C291" s="97" t="s">
        <v>254</v>
      </c>
      <c r="D291" s="97"/>
      <c r="E291" s="98">
        <f>SUM(E292+E294+E296+E298)</f>
        <v>1180</v>
      </c>
    </row>
    <row r="292" spans="1:5" ht="21.75" customHeight="1" outlineLevel="1">
      <c r="A292" s="71" t="s">
        <v>189</v>
      </c>
      <c r="B292" s="97" t="s">
        <v>186</v>
      </c>
      <c r="C292" s="97" t="s">
        <v>188</v>
      </c>
      <c r="D292" s="97" t="s">
        <v>0</v>
      </c>
      <c r="E292" s="98">
        <f>SUM(E293)</f>
        <v>130</v>
      </c>
    </row>
    <row r="293" spans="1:5" ht="20.25" customHeight="1" outlineLevel="2">
      <c r="A293" s="74" t="s">
        <v>191</v>
      </c>
      <c r="B293" s="73" t="s">
        <v>186</v>
      </c>
      <c r="C293" s="73" t="s">
        <v>188</v>
      </c>
      <c r="D293" s="73" t="s">
        <v>190</v>
      </c>
      <c r="E293" s="75">
        <f>SUM(100+30)</f>
        <v>130</v>
      </c>
    </row>
    <row r="294" spans="1:5" ht="38.25" customHeight="1" outlineLevel="1">
      <c r="A294" s="71" t="s">
        <v>193</v>
      </c>
      <c r="B294" s="97" t="s">
        <v>186</v>
      </c>
      <c r="C294" s="97" t="s">
        <v>192</v>
      </c>
      <c r="D294" s="97" t="s">
        <v>0</v>
      </c>
      <c r="E294" s="98">
        <f>SUM(E295)</f>
        <v>700</v>
      </c>
    </row>
    <row r="295" spans="1:5" ht="23.25" customHeight="1" outlineLevel="2">
      <c r="A295" s="74" t="s">
        <v>191</v>
      </c>
      <c r="B295" s="73" t="s">
        <v>186</v>
      </c>
      <c r="C295" s="73" t="s">
        <v>192</v>
      </c>
      <c r="D295" s="73" t="s">
        <v>190</v>
      </c>
      <c r="E295" s="75">
        <f>SUM(400+300)</f>
        <v>700</v>
      </c>
    </row>
    <row r="296" spans="1:5" ht="17.25" customHeight="1" outlineLevel="1">
      <c r="A296" s="71" t="s">
        <v>195</v>
      </c>
      <c r="B296" s="97" t="s">
        <v>186</v>
      </c>
      <c r="C296" s="97" t="s">
        <v>194</v>
      </c>
      <c r="D296" s="97" t="s">
        <v>0</v>
      </c>
      <c r="E296" s="98">
        <f>SUM(E297)</f>
        <v>300</v>
      </c>
    </row>
    <row r="297" spans="1:5" ht="21" customHeight="1" outlineLevel="2" thickBot="1">
      <c r="A297" s="127" t="s">
        <v>191</v>
      </c>
      <c r="B297" s="128" t="s">
        <v>186</v>
      </c>
      <c r="C297" s="128" t="s">
        <v>194</v>
      </c>
      <c r="D297" s="128" t="s">
        <v>190</v>
      </c>
      <c r="E297" s="129">
        <v>300</v>
      </c>
    </row>
    <row r="298" spans="1:5" ht="37.5" outlineLevel="2">
      <c r="A298" s="71" t="s">
        <v>428</v>
      </c>
      <c r="B298" s="97" t="s">
        <v>186</v>
      </c>
      <c r="C298" s="97" t="s">
        <v>170</v>
      </c>
      <c r="D298" s="97" t="s">
        <v>0</v>
      </c>
      <c r="E298" s="98">
        <f>SUM(E299)</f>
        <v>50</v>
      </c>
    </row>
    <row r="299" spans="1:5" ht="23.25" customHeight="1" outlineLevel="2" thickBot="1">
      <c r="A299" s="74" t="s">
        <v>191</v>
      </c>
      <c r="B299" s="73" t="s">
        <v>186</v>
      </c>
      <c r="C299" s="73" t="s">
        <v>170</v>
      </c>
      <c r="D299" s="73" t="s">
        <v>190</v>
      </c>
      <c r="E299" s="75">
        <v>50</v>
      </c>
    </row>
    <row r="300" spans="1:5" s="17" customFormat="1" ht="19.5" outlineLevel="2" thickBot="1">
      <c r="A300" s="103" t="s">
        <v>304</v>
      </c>
      <c r="B300" s="56" t="s">
        <v>303</v>
      </c>
      <c r="C300" s="56"/>
      <c r="D300" s="56"/>
      <c r="E300" s="104">
        <f>SUM(E301+E306+E351+E363)</f>
        <v>121833.3</v>
      </c>
    </row>
    <row r="301" spans="1:5" ht="18.75">
      <c r="A301" s="71" t="s">
        <v>197</v>
      </c>
      <c r="B301" s="97" t="s">
        <v>196</v>
      </c>
      <c r="C301" s="97" t="s">
        <v>0</v>
      </c>
      <c r="D301" s="97" t="s">
        <v>0</v>
      </c>
      <c r="E301" s="98">
        <f>SUM(E305)</f>
        <v>7757.6</v>
      </c>
    </row>
    <row r="302" spans="1:5" ht="23.25" customHeight="1">
      <c r="A302" s="71" t="s">
        <v>305</v>
      </c>
      <c r="B302" s="97" t="s">
        <v>196</v>
      </c>
      <c r="C302" s="97" t="s">
        <v>384</v>
      </c>
      <c r="D302" s="97"/>
      <c r="E302" s="98">
        <f>SUM(E305)</f>
        <v>7757.6</v>
      </c>
    </row>
    <row r="303" spans="1:5" ht="23.25" customHeight="1" outlineLevel="1">
      <c r="A303" s="71" t="s">
        <v>121</v>
      </c>
      <c r="B303" s="97" t="s">
        <v>196</v>
      </c>
      <c r="C303" s="97" t="s">
        <v>385</v>
      </c>
      <c r="D303" s="97" t="s">
        <v>0</v>
      </c>
      <c r="E303" s="98">
        <f>SUM(E305)</f>
        <v>7757.6</v>
      </c>
    </row>
    <row r="304" spans="1:5" s="17" customFormat="1" ht="38.25" customHeight="1" outlineLevel="1">
      <c r="A304" s="71" t="s">
        <v>387</v>
      </c>
      <c r="B304" s="97" t="s">
        <v>196</v>
      </c>
      <c r="C304" s="97" t="s">
        <v>386</v>
      </c>
      <c r="D304" s="97"/>
      <c r="E304" s="98">
        <f>SUM(E305)</f>
        <v>7757.6</v>
      </c>
    </row>
    <row r="305" spans="1:5" ht="18.75" outlineLevel="2">
      <c r="A305" s="74" t="s">
        <v>123</v>
      </c>
      <c r="B305" s="73" t="s">
        <v>196</v>
      </c>
      <c r="C305" s="73" t="s">
        <v>386</v>
      </c>
      <c r="D305" s="73" t="s">
        <v>122</v>
      </c>
      <c r="E305" s="75">
        <v>7757.6</v>
      </c>
    </row>
    <row r="306" spans="1:5" ht="18.75">
      <c r="A306" s="71" t="s">
        <v>199</v>
      </c>
      <c r="B306" s="97" t="s">
        <v>198</v>
      </c>
      <c r="C306" s="97" t="s">
        <v>0</v>
      </c>
      <c r="D306" s="97" t="s">
        <v>0</v>
      </c>
      <c r="E306" s="98">
        <f>SUM(E307+E345)</f>
        <v>95191.09999999999</v>
      </c>
    </row>
    <row r="307" spans="1:5" ht="20.25" customHeight="1">
      <c r="A307" s="71" t="s">
        <v>314</v>
      </c>
      <c r="B307" s="97" t="s">
        <v>198</v>
      </c>
      <c r="C307" s="97" t="s">
        <v>313</v>
      </c>
      <c r="D307" s="97"/>
      <c r="E307" s="98">
        <f>SUM(E308+E310+E312+E323+E328+E330+E332+E326)</f>
        <v>94791.09999999999</v>
      </c>
    </row>
    <row r="308" spans="1:5" ht="56.25" outlineLevel="1">
      <c r="A308" s="71" t="s">
        <v>203</v>
      </c>
      <c r="B308" s="97" t="s">
        <v>198</v>
      </c>
      <c r="C308" s="97" t="s">
        <v>202</v>
      </c>
      <c r="D308" s="97" t="s">
        <v>0</v>
      </c>
      <c r="E308" s="98">
        <f>SUM(E309)</f>
        <v>327.7</v>
      </c>
    </row>
    <row r="309" spans="1:5" ht="18.75" outlineLevel="2">
      <c r="A309" s="74" t="s">
        <v>64</v>
      </c>
      <c r="B309" s="73" t="s">
        <v>198</v>
      </c>
      <c r="C309" s="73" t="s">
        <v>202</v>
      </c>
      <c r="D309" s="73" t="s">
        <v>63</v>
      </c>
      <c r="E309" s="75">
        <v>327.7</v>
      </c>
    </row>
    <row r="310" spans="1:5" ht="38.25" customHeight="1" outlineLevel="1">
      <c r="A310" s="71" t="s">
        <v>205</v>
      </c>
      <c r="B310" s="97" t="s">
        <v>198</v>
      </c>
      <c r="C310" s="97" t="s">
        <v>204</v>
      </c>
      <c r="D310" s="97" t="s">
        <v>0</v>
      </c>
      <c r="E310" s="98">
        <f>SUM(E311)</f>
        <v>923.3</v>
      </c>
    </row>
    <row r="311" spans="1:5" ht="18.75" outlineLevel="2">
      <c r="A311" s="74" t="s">
        <v>64</v>
      </c>
      <c r="B311" s="73" t="s">
        <v>198</v>
      </c>
      <c r="C311" s="73" t="s">
        <v>204</v>
      </c>
      <c r="D311" s="73" t="s">
        <v>63</v>
      </c>
      <c r="E311" s="75">
        <v>923.3</v>
      </c>
    </row>
    <row r="312" spans="1:5" s="86" customFormat="1" ht="23.25" customHeight="1" outlineLevel="2">
      <c r="A312" s="85" t="s">
        <v>217</v>
      </c>
      <c r="B312" s="97" t="s">
        <v>198</v>
      </c>
      <c r="C312" s="97" t="s">
        <v>375</v>
      </c>
      <c r="D312" s="97"/>
      <c r="E312" s="98">
        <f>SUM(E313+E315+E317+E319+E321)</f>
        <v>10411.199999999999</v>
      </c>
    </row>
    <row r="313" spans="1:5" ht="57.75" customHeight="1" outlineLevel="2">
      <c r="A313" s="71" t="s">
        <v>378</v>
      </c>
      <c r="B313" s="97" t="s">
        <v>198</v>
      </c>
      <c r="C313" s="97" t="s">
        <v>376</v>
      </c>
      <c r="D313" s="97" t="s">
        <v>0</v>
      </c>
      <c r="E313" s="98">
        <f>SUM(E314)</f>
        <v>2800</v>
      </c>
    </row>
    <row r="314" spans="1:5" ht="18.75" outlineLevel="2">
      <c r="A314" s="74" t="s">
        <v>64</v>
      </c>
      <c r="B314" s="73" t="s">
        <v>198</v>
      </c>
      <c r="C314" s="73" t="s">
        <v>376</v>
      </c>
      <c r="D314" s="73" t="s">
        <v>63</v>
      </c>
      <c r="E314" s="75">
        <v>2800</v>
      </c>
    </row>
    <row r="315" spans="1:5" ht="35.25" customHeight="1" outlineLevel="2">
      <c r="A315" s="71" t="s">
        <v>379</v>
      </c>
      <c r="B315" s="97" t="s">
        <v>198</v>
      </c>
      <c r="C315" s="97" t="s">
        <v>377</v>
      </c>
      <c r="D315" s="97" t="s">
        <v>0</v>
      </c>
      <c r="E315" s="98">
        <f>SUM(E316)</f>
        <v>4721.2</v>
      </c>
    </row>
    <row r="316" spans="1:5" ht="18.75" outlineLevel="2">
      <c r="A316" s="74" t="s">
        <v>64</v>
      </c>
      <c r="B316" s="73" t="s">
        <v>198</v>
      </c>
      <c r="C316" s="73" t="s">
        <v>377</v>
      </c>
      <c r="D316" s="73" t="s">
        <v>63</v>
      </c>
      <c r="E316" s="75">
        <v>4721.2</v>
      </c>
    </row>
    <row r="317" spans="1:5" ht="56.25" outlineLevel="2">
      <c r="A317" s="71" t="s">
        <v>200</v>
      </c>
      <c r="B317" s="97" t="s">
        <v>198</v>
      </c>
      <c r="C317" s="97" t="s">
        <v>380</v>
      </c>
      <c r="D317" s="97" t="s">
        <v>0</v>
      </c>
      <c r="E317" s="98">
        <f>SUM(E318)</f>
        <v>1747.6</v>
      </c>
    </row>
    <row r="318" spans="1:5" ht="18.75" outlineLevel="2">
      <c r="A318" s="74" t="s">
        <v>64</v>
      </c>
      <c r="B318" s="73" t="s">
        <v>198</v>
      </c>
      <c r="C318" s="73" t="s">
        <v>380</v>
      </c>
      <c r="D318" s="73" t="s">
        <v>63</v>
      </c>
      <c r="E318" s="75">
        <v>1747.6</v>
      </c>
    </row>
    <row r="319" spans="1:5" ht="38.25" customHeight="1" outlineLevel="1">
      <c r="A319" s="71" t="s">
        <v>201</v>
      </c>
      <c r="B319" s="97" t="s">
        <v>198</v>
      </c>
      <c r="C319" s="97" t="s">
        <v>381</v>
      </c>
      <c r="D319" s="97" t="s">
        <v>0</v>
      </c>
      <c r="E319" s="98">
        <f>SUM(E320)</f>
        <v>301.8</v>
      </c>
    </row>
    <row r="320" spans="1:5" ht="18.75" outlineLevel="2">
      <c r="A320" s="74" t="s">
        <v>64</v>
      </c>
      <c r="B320" s="73" t="s">
        <v>198</v>
      </c>
      <c r="C320" s="73" t="s">
        <v>381</v>
      </c>
      <c r="D320" s="73" t="s">
        <v>63</v>
      </c>
      <c r="E320" s="75">
        <v>301.8</v>
      </c>
    </row>
    <row r="321" spans="1:5" ht="37.5" outlineLevel="1">
      <c r="A321" s="71" t="s">
        <v>213</v>
      </c>
      <c r="B321" s="97" t="s">
        <v>198</v>
      </c>
      <c r="C321" s="97" t="s">
        <v>388</v>
      </c>
      <c r="D321" s="97" t="s">
        <v>0</v>
      </c>
      <c r="E321" s="98">
        <f>SUM(E322)</f>
        <v>840.6</v>
      </c>
    </row>
    <row r="322" spans="1:5" ht="18.75" outlineLevel="2">
      <c r="A322" s="74" t="s">
        <v>64</v>
      </c>
      <c r="B322" s="73" t="s">
        <v>198</v>
      </c>
      <c r="C322" s="73" t="s">
        <v>388</v>
      </c>
      <c r="D322" s="73" t="s">
        <v>63</v>
      </c>
      <c r="E322" s="75">
        <v>840.6</v>
      </c>
    </row>
    <row r="323" spans="1:5" ht="57" customHeight="1" outlineLevel="1">
      <c r="A323" s="71" t="s">
        <v>208</v>
      </c>
      <c r="B323" s="97" t="s">
        <v>198</v>
      </c>
      <c r="C323" s="97" t="s">
        <v>382</v>
      </c>
      <c r="D323" s="97" t="s">
        <v>0</v>
      </c>
      <c r="E323" s="98">
        <f>SUM(E325)</f>
        <v>2348.3</v>
      </c>
    </row>
    <row r="324" spans="1:5" ht="60" customHeight="1" outlineLevel="1">
      <c r="A324" s="71" t="s">
        <v>383</v>
      </c>
      <c r="B324" s="97" t="s">
        <v>198</v>
      </c>
      <c r="C324" s="97" t="s">
        <v>207</v>
      </c>
      <c r="D324" s="97"/>
      <c r="E324" s="98">
        <f>SUM(E325)</f>
        <v>2348.3</v>
      </c>
    </row>
    <row r="325" spans="1:5" ht="18.75" outlineLevel="2">
      <c r="A325" s="74" t="s">
        <v>64</v>
      </c>
      <c r="B325" s="73" t="s">
        <v>198</v>
      </c>
      <c r="C325" s="73" t="s">
        <v>207</v>
      </c>
      <c r="D325" s="73" t="s">
        <v>63</v>
      </c>
      <c r="E325" s="75">
        <v>2348.3</v>
      </c>
    </row>
    <row r="326" spans="1:5" s="17" customFormat="1" ht="56.25" outlineLevel="2">
      <c r="A326" s="94" t="s">
        <v>393</v>
      </c>
      <c r="B326" s="97" t="s">
        <v>198</v>
      </c>
      <c r="C326" s="97" t="s">
        <v>392</v>
      </c>
      <c r="D326" s="97"/>
      <c r="E326" s="98">
        <f>SUM(E327)</f>
        <v>9.9</v>
      </c>
    </row>
    <row r="327" spans="1:5" ht="18.75" outlineLevel="2">
      <c r="A327" s="74" t="s">
        <v>64</v>
      </c>
      <c r="B327" s="73" t="s">
        <v>198</v>
      </c>
      <c r="C327" s="73" t="s">
        <v>392</v>
      </c>
      <c r="D327" s="73" t="s">
        <v>63</v>
      </c>
      <c r="E327" s="75">
        <v>9.9</v>
      </c>
    </row>
    <row r="328" spans="1:5" ht="25.5" customHeight="1" outlineLevel="1">
      <c r="A328" s="71" t="s">
        <v>210</v>
      </c>
      <c r="B328" s="97" t="s">
        <v>198</v>
      </c>
      <c r="C328" s="97" t="s">
        <v>209</v>
      </c>
      <c r="D328" s="97" t="s">
        <v>0</v>
      </c>
      <c r="E328" s="98">
        <f>SUM(E329)</f>
        <v>13320</v>
      </c>
    </row>
    <row r="329" spans="1:5" ht="18.75" outlineLevel="2">
      <c r="A329" s="74" t="s">
        <v>64</v>
      </c>
      <c r="B329" s="73" t="s">
        <v>198</v>
      </c>
      <c r="C329" s="73" t="s">
        <v>209</v>
      </c>
      <c r="D329" s="73" t="s">
        <v>63</v>
      </c>
      <c r="E329" s="75">
        <v>13320</v>
      </c>
    </row>
    <row r="330" spans="1:5" ht="37.5" outlineLevel="1">
      <c r="A330" s="71" t="s">
        <v>212</v>
      </c>
      <c r="B330" s="97" t="s">
        <v>198</v>
      </c>
      <c r="C330" s="97" t="s">
        <v>211</v>
      </c>
      <c r="D330" s="97" t="s">
        <v>0</v>
      </c>
      <c r="E330" s="98">
        <f>SUM(E331)</f>
        <v>26635.1</v>
      </c>
    </row>
    <row r="331" spans="1:5" ht="18.75" outlineLevel="2">
      <c r="A331" s="74" t="s">
        <v>64</v>
      </c>
      <c r="B331" s="73" t="s">
        <v>198</v>
      </c>
      <c r="C331" s="73" t="s">
        <v>211</v>
      </c>
      <c r="D331" s="73" t="s">
        <v>63</v>
      </c>
      <c r="E331" s="75">
        <f>SUM(28053.5-1418.4)</f>
        <v>26635.1</v>
      </c>
    </row>
    <row r="332" spans="1:5" s="17" customFormat="1" ht="22.5" customHeight="1" outlineLevel="2">
      <c r="A332" s="71" t="s">
        <v>311</v>
      </c>
      <c r="B332" s="97" t="s">
        <v>198</v>
      </c>
      <c r="C332" s="97" t="s">
        <v>307</v>
      </c>
      <c r="D332" s="97"/>
      <c r="E332" s="98">
        <f>SUM(E333+E335+E340)</f>
        <v>40815.6</v>
      </c>
    </row>
    <row r="333" spans="1:5" s="17" customFormat="1" ht="22.5" customHeight="1" outlineLevel="2">
      <c r="A333" s="71" t="s">
        <v>206</v>
      </c>
      <c r="B333" s="97" t="s">
        <v>198</v>
      </c>
      <c r="C333" s="97" t="s">
        <v>308</v>
      </c>
      <c r="D333" s="97"/>
      <c r="E333" s="98">
        <f>SUM(E334)</f>
        <v>9909.5</v>
      </c>
    </row>
    <row r="334" spans="1:5" ht="18.75" outlineLevel="2">
      <c r="A334" s="74" t="s">
        <v>64</v>
      </c>
      <c r="B334" s="73" t="s">
        <v>198</v>
      </c>
      <c r="C334" s="73" t="s">
        <v>308</v>
      </c>
      <c r="D334" s="73" t="s">
        <v>63</v>
      </c>
      <c r="E334" s="75">
        <f>SUM(9008.6+900.9)</f>
        <v>9909.5</v>
      </c>
    </row>
    <row r="335" spans="1:5" s="17" customFormat="1" ht="23.25" customHeight="1" outlineLevel="2">
      <c r="A335" s="71" t="s">
        <v>306</v>
      </c>
      <c r="B335" s="97" t="s">
        <v>198</v>
      </c>
      <c r="C335" s="97" t="s">
        <v>309</v>
      </c>
      <c r="D335" s="97"/>
      <c r="E335" s="98">
        <f>SUM(E336+E338)</f>
        <v>30000.9</v>
      </c>
    </row>
    <row r="336" spans="1:5" ht="55.5" customHeight="1" outlineLevel="2">
      <c r="A336" s="74" t="s">
        <v>363</v>
      </c>
      <c r="B336" s="73" t="s">
        <v>198</v>
      </c>
      <c r="C336" s="73" t="s">
        <v>361</v>
      </c>
      <c r="D336" s="73"/>
      <c r="E336" s="75">
        <f>SUM(E337)</f>
        <v>7207.9</v>
      </c>
    </row>
    <row r="337" spans="1:5" ht="18.75" outlineLevel="2">
      <c r="A337" s="74" t="s">
        <v>64</v>
      </c>
      <c r="B337" s="73" t="s">
        <v>198</v>
      </c>
      <c r="C337" s="73" t="s">
        <v>361</v>
      </c>
      <c r="D337" s="73" t="s">
        <v>63</v>
      </c>
      <c r="E337" s="75">
        <v>7207.9</v>
      </c>
    </row>
    <row r="338" spans="1:5" ht="54.75" customHeight="1" outlineLevel="2">
      <c r="A338" s="101" t="s">
        <v>368</v>
      </c>
      <c r="B338" s="73" t="s">
        <v>198</v>
      </c>
      <c r="C338" s="73" t="s">
        <v>362</v>
      </c>
      <c r="D338" s="73"/>
      <c r="E338" s="75">
        <f>SUM(E339)</f>
        <v>22793</v>
      </c>
    </row>
    <row r="339" spans="1:5" ht="18.75" outlineLevel="2">
      <c r="A339" s="74" t="s">
        <v>64</v>
      </c>
      <c r="B339" s="73" t="s">
        <v>198</v>
      </c>
      <c r="C339" s="73" t="s">
        <v>362</v>
      </c>
      <c r="D339" s="73" t="s">
        <v>63</v>
      </c>
      <c r="E339" s="75">
        <v>22793</v>
      </c>
    </row>
    <row r="340" spans="1:5" s="17" customFormat="1" ht="36" customHeight="1" outlineLevel="2">
      <c r="A340" s="102" t="s">
        <v>312</v>
      </c>
      <c r="B340" s="73" t="s">
        <v>198</v>
      </c>
      <c r="C340" s="97" t="s">
        <v>310</v>
      </c>
      <c r="D340" s="97"/>
      <c r="E340" s="98">
        <f>SUM(E341+E343)</f>
        <v>905.2</v>
      </c>
    </row>
    <row r="341" spans="1:5" ht="61.5" customHeight="1" outlineLevel="2">
      <c r="A341" s="74" t="s">
        <v>366</v>
      </c>
      <c r="B341" s="73" t="s">
        <v>198</v>
      </c>
      <c r="C341" s="73" t="s">
        <v>364</v>
      </c>
      <c r="D341" s="73"/>
      <c r="E341" s="75">
        <f>SUM(E342)</f>
        <v>160.2</v>
      </c>
    </row>
    <row r="342" spans="1:5" ht="18.75" outlineLevel="2">
      <c r="A342" s="74" t="s">
        <v>64</v>
      </c>
      <c r="B342" s="73" t="s">
        <v>198</v>
      </c>
      <c r="C342" s="73" t="s">
        <v>364</v>
      </c>
      <c r="D342" s="73" t="s">
        <v>63</v>
      </c>
      <c r="E342" s="75">
        <v>160.2</v>
      </c>
    </row>
    <row r="343" spans="1:5" ht="60.75" customHeight="1" outlineLevel="2">
      <c r="A343" s="74" t="s">
        <v>367</v>
      </c>
      <c r="B343" s="73" t="s">
        <v>198</v>
      </c>
      <c r="C343" s="73" t="s">
        <v>365</v>
      </c>
      <c r="D343" s="73"/>
      <c r="E343" s="75">
        <f>SUM(E344)</f>
        <v>745</v>
      </c>
    </row>
    <row r="344" spans="1:5" ht="18.75" outlineLevel="2">
      <c r="A344" s="74" t="s">
        <v>64</v>
      </c>
      <c r="B344" s="73" t="s">
        <v>198</v>
      </c>
      <c r="C344" s="73" t="s">
        <v>365</v>
      </c>
      <c r="D344" s="73" t="s">
        <v>63</v>
      </c>
      <c r="E344" s="75">
        <v>745</v>
      </c>
    </row>
    <row r="345" spans="1:5" s="17" customFormat="1" ht="21.75" customHeight="1" outlineLevel="2">
      <c r="A345" s="71" t="s">
        <v>253</v>
      </c>
      <c r="B345" s="97" t="s">
        <v>198</v>
      </c>
      <c r="C345" s="97" t="s">
        <v>254</v>
      </c>
      <c r="D345" s="97"/>
      <c r="E345" s="98">
        <f>SUM(E347+E349)</f>
        <v>400</v>
      </c>
    </row>
    <row r="346" spans="1:5" s="17" customFormat="1" ht="56.25" outlineLevel="2">
      <c r="A346" s="71" t="s">
        <v>258</v>
      </c>
      <c r="B346" s="97" t="s">
        <v>198</v>
      </c>
      <c r="C346" s="97" t="s">
        <v>257</v>
      </c>
      <c r="D346" s="97"/>
      <c r="E346" s="98">
        <f>SUM(E347+E349)</f>
        <v>400</v>
      </c>
    </row>
    <row r="347" spans="1:5" ht="37.5" outlineLevel="1">
      <c r="A347" s="71" t="s">
        <v>215</v>
      </c>
      <c r="B347" s="97" t="s">
        <v>198</v>
      </c>
      <c r="C347" s="97" t="s">
        <v>214</v>
      </c>
      <c r="D347" s="97" t="s">
        <v>0</v>
      </c>
      <c r="E347" s="98">
        <f>SUM(E348)</f>
        <v>200</v>
      </c>
    </row>
    <row r="348" spans="1:5" ht="18.75" outlineLevel="2">
      <c r="A348" s="74" t="s">
        <v>217</v>
      </c>
      <c r="B348" s="73" t="s">
        <v>198</v>
      </c>
      <c r="C348" s="73" t="s">
        <v>214</v>
      </c>
      <c r="D348" s="73" t="s">
        <v>216</v>
      </c>
      <c r="E348" s="75">
        <v>200</v>
      </c>
    </row>
    <row r="349" spans="1:5" ht="34.5" customHeight="1" outlineLevel="1">
      <c r="A349" s="71" t="s">
        <v>219</v>
      </c>
      <c r="B349" s="97" t="s">
        <v>198</v>
      </c>
      <c r="C349" s="97" t="s">
        <v>218</v>
      </c>
      <c r="D349" s="97" t="s">
        <v>0</v>
      </c>
      <c r="E349" s="98">
        <f>SUM(E350)</f>
        <v>200</v>
      </c>
    </row>
    <row r="350" spans="1:5" ht="18.75" outlineLevel="2">
      <c r="A350" s="74" t="s">
        <v>217</v>
      </c>
      <c r="B350" s="73" t="s">
        <v>198</v>
      </c>
      <c r="C350" s="73" t="s">
        <v>218</v>
      </c>
      <c r="D350" s="73" t="s">
        <v>216</v>
      </c>
      <c r="E350" s="75">
        <v>200</v>
      </c>
    </row>
    <row r="351" spans="1:5" ht="18.75">
      <c r="A351" s="71" t="s">
        <v>221</v>
      </c>
      <c r="B351" s="97" t="s">
        <v>220</v>
      </c>
      <c r="C351" s="97" t="s">
        <v>0</v>
      </c>
      <c r="D351" s="97" t="s">
        <v>0</v>
      </c>
      <c r="E351" s="98">
        <f>SUM(E352)</f>
        <v>10282.6</v>
      </c>
    </row>
    <row r="352" spans="1:5" ht="14.25" customHeight="1">
      <c r="A352" s="71" t="s">
        <v>268</v>
      </c>
      <c r="B352" s="97" t="s">
        <v>220</v>
      </c>
      <c r="C352" s="97" t="s">
        <v>267</v>
      </c>
      <c r="D352" s="97"/>
      <c r="E352" s="98">
        <f>SUM(E353+E356)</f>
        <v>10282.6</v>
      </c>
    </row>
    <row r="353" spans="1:5" ht="75" outlineLevel="1">
      <c r="A353" s="71" t="s">
        <v>223</v>
      </c>
      <c r="B353" s="97" t="s">
        <v>220</v>
      </c>
      <c r="C353" s="97" t="s">
        <v>222</v>
      </c>
      <c r="D353" s="97" t="s">
        <v>0</v>
      </c>
      <c r="E353" s="98">
        <f>SUM(E354)</f>
        <v>2793.6</v>
      </c>
    </row>
    <row r="354" spans="1:5" ht="79.5" customHeight="1" outlineLevel="2">
      <c r="A354" s="74" t="s">
        <v>370</v>
      </c>
      <c r="B354" s="97" t="s">
        <v>220</v>
      </c>
      <c r="C354" s="73" t="s">
        <v>369</v>
      </c>
      <c r="D354" s="73"/>
      <c r="E354" s="75">
        <f>SUM(E355)</f>
        <v>2793.6</v>
      </c>
    </row>
    <row r="355" spans="1:5" ht="18.75" outlineLevel="2">
      <c r="A355" s="74" t="s">
        <v>64</v>
      </c>
      <c r="B355" s="73" t="s">
        <v>220</v>
      </c>
      <c r="C355" s="73" t="s">
        <v>369</v>
      </c>
      <c r="D355" s="73" t="s">
        <v>63</v>
      </c>
      <c r="E355" s="75">
        <v>2793.6</v>
      </c>
    </row>
    <row r="356" spans="1:5" s="17" customFormat="1" ht="37.5" outlineLevel="2">
      <c r="A356" s="71" t="s">
        <v>315</v>
      </c>
      <c r="B356" s="97" t="s">
        <v>220</v>
      </c>
      <c r="C356" s="97" t="s">
        <v>316</v>
      </c>
      <c r="D356" s="97"/>
      <c r="E356" s="98">
        <f>SUM(E357+E359+E361)</f>
        <v>7489</v>
      </c>
    </row>
    <row r="357" spans="1:5" ht="18.75" customHeight="1" outlineLevel="1">
      <c r="A357" s="71" t="s">
        <v>225</v>
      </c>
      <c r="B357" s="97" t="s">
        <v>220</v>
      </c>
      <c r="C357" s="97" t="s">
        <v>224</v>
      </c>
      <c r="D357" s="97" t="s">
        <v>0</v>
      </c>
      <c r="E357" s="98">
        <f>SUM(E358)</f>
        <v>992.2</v>
      </c>
    </row>
    <row r="358" spans="1:5" ht="35.25" customHeight="1" outlineLevel="2">
      <c r="A358" s="74" t="s">
        <v>371</v>
      </c>
      <c r="B358" s="73" t="s">
        <v>220</v>
      </c>
      <c r="C358" s="73" t="s">
        <v>224</v>
      </c>
      <c r="D358" s="73" t="s">
        <v>226</v>
      </c>
      <c r="E358" s="75">
        <v>992.2</v>
      </c>
    </row>
    <row r="359" spans="1:5" ht="24.75" customHeight="1" outlineLevel="1">
      <c r="A359" s="71" t="s">
        <v>228</v>
      </c>
      <c r="B359" s="97" t="s">
        <v>220</v>
      </c>
      <c r="C359" s="97" t="s">
        <v>227</v>
      </c>
      <c r="D359" s="97" t="s">
        <v>0</v>
      </c>
      <c r="E359" s="98">
        <f>SUM(E360)</f>
        <v>1168.5</v>
      </c>
    </row>
    <row r="360" spans="1:5" ht="35.25" customHeight="1" outlineLevel="2">
      <c r="A360" s="74" t="s">
        <v>372</v>
      </c>
      <c r="B360" s="73" t="s">
        <v>220</v>
      </c>
      <c r="C360" s="73" t="s">
        <v>227</v>
      </c>
      <c r="D360" s="73" t="s">
        <v>226</v>
      </c>
      <c r="E360" s="75">
        <v>1168.5</v>
      </c>
    </row>
    <row r="361" spans="1:5" ht="21.75" customHeight="1" outlineLevel="1">
      <c r="A361" s="71" t="s">
        <v>229</v>
      </c>
      <c r="B361" s="97" t="s">
        <v>220</v>
      </c>
      <c r="C361" s="97" t="s">
        <v>374</v>
      </c>
      <c r="D361" s="97" t="s">
        <v>0</v>
      </c>
      <c r="E361" s="98">
        <f>SUM(E362:E362)</f>
        <v>5328.3</v>
      </c>
    </row>
    <row r="362" spans="1:5" ht="42.75" customHeight="1" outlineLevel="2">
      <c r="A362" s="74" t="s">
        <v>373</v>
      </c>
      <c r="B362" s="73" t="s">
        <v>220</v>
      </c>
      <c r="C362" s="73" t="s">
        <v>374</v>
      </c>
      <c r="D362" s="73" t="s">
        <v>226</v>
      </c>
      <c r="E362" s="75">
        <v>5328.3</v>
      </c>
    </row>
    <row r="363" spans="1:5" ht="18.75">
      <c r="A363" s="71" t="s">
        <v>231</v>
      </c>
      <c r="B363" s="97" t="s">
        <v>230</v>
      </c>
      <c r="C363" s="97" t="s">
        <v>0</v>
      </c>
      <c r="D363" s="97" t="s">
        <v>0</v>
      </c>
      <c r="E363" s="98">
        <f>SUM(E364+E374+E371)</f>
        <v>8602</v>
      </c>
    </row>
    <row r="364" spans="1:5" ht="56.25">
      <c r="A364" s="71" t="s">
        <v>317</v>
      </c>
      <c r="B364" s="97" t="s">
        <v>230</v>
      </c>
      <c r="C364" s="97" t="s">
        <v>318</v>
      </c>
      <c r="D364" s="97"/>
      <c r="E364" s="98">
        <f>SUM(E365+E367+E369)</f>
        <v>7352.000000000001</v>
      </c>
    </row>
    <row r="365" spans="1:5" ht="56.25" outlineLevel="1">
      <c r="A365" s="71" t="s">
        <v>233</v>
      </c>
      <c r="B365" s="97" t="s">
        <v>230</v>
      </c>
      <c r="C365" s="97" t="s">
        <v>232</v>
      </c>
      <c r="D365" s="97" t="s">
        <v>0</v>
      </c>
      <c r="E365" s="98">
        <f>SUM(E366)</f>
        <v>1418.4</v>
      </c>
    </row>
    <row r="366" spans="1:5" ht="18.75" outlineLevel="2">
      <c r="A366" s="74" t="s">
        <v>10</v>
      </c>
      <c r="B366" s="73" t="s">
        <v>230</v>
      </c>
      <c r="C366" s="73" t="s">
        <v>232</v>
      </c>
      <c r="D366" s="73" t="s">
        <v>9</v>
      </c>
      <c r="E366" s="75">
        <v>1418.4</v>
      </c>
    </row>
    <row r="367" spans="1:5" ht="37.5" outlineLevel="1">
      <c r="A367" s="71" t="s">
        <v>235</v>
      </c>
      <c r="B367" s="97" t="s">
        <v>230</v>
      </c>
      <c r="C367" s="97" t="s">
        <v>234</v>
      </c>
      <c r="D367" s="97" t="s">
        <v>0</v>
      </c>
      <c r="E367" s="98">
        <f>SUM(E368)</f>
        <v>5351.3</v>
      </c>
    </row>
    <row r="368" spans="1:5" ht="18.75" outlineLevel="2">
      <c r="A368" s="74" t="s">
        <v>10</v>
      </c>
      <c r="B368" s="73" t="s">
        <v>230</v>
      </c>
      <c r="C368" s="73" t="s">
        <v>234</v>
      </c>
      <c r="D368" s="73" t="s">
        <v>9</v>
      </c>
      <c r="E368" s="75">
        <v>5351.3</v>
      </c>
    </row>
    <row r="369" spans="1:5" ht="21.75" customHeight="1" outlineLevel="1">
      <c r="A369" s="71" t="s">
        <v>237</v>
      </c>
      <c r="B369" s="97" t="s">
        <v>230</v>
      </c>
      <c r="C369" s="97" t="s">
        <v>236</v>
      </c>
      <c r="D369" s="97" t="s">
        <v>0</v>
      </c>
      <c r="E369" s="98">
        <f>SUM(E370)</f>
        <v>582.3</v>
      </c>
    </row>
    <row r="370" spans="1:5" ht="18.75" outlineLevel="2">
      <c r="A370" s="74" t="s">
        <v>10</v>
      </c>
      <c r="B370" s="73" t="s">
        <v>230</v>
      </c>
      <c r="C370" s="73" t="s">
        <v>236</v>
      </c>
      <c r="D370" s="73" t="s">
        <v>9</v>
      </c>
      <c r="E370" s="75">
        <v>582.3</v>
      </c>
    </row>
    <row r="371" spans="1:5" ht="20.25" customHeight="1" outlineLevel="2">
      <c r="A371" s="71" t="s">
        <v>457</v>
      </c>
      <c r="B371" s="97" t="s">
        <v>230</v>
      </c>
      <c r="C371" s="97" t="s">
        <v>456</v>
      </c>
      <c r="D371" s="97"/>
      <c r="E371" s="98">
        <f>SUM(E372+E373)</f>
        <v>0</v>
      </c>
    </row>
    <row r="372" spans="1:5" ht="18.75" outlineLevel="2">
      <c r="A372" s="121" t="s">
        <v>123</v>
      </c>
      <c r="B372" s="73" t="s">
        <v>230</v>
      </c>
      <c r="C372" s="122" t="s">
        <v>456</v>
      </c>
      <c r="D372" s="122" t="s">
        <v>122</v>
      </c>
      <c r="E372" s="123"/>
    </row>
    <row r="373" spans="1:5" ht="18.75" outlineLevel="2">
      <c r="A373" s="74" t="s">
        <v>10</v>
      </c>
      <c r="B373" s="73" t="s">
        <v>230</v>
      </c>
      <c r="C373" s="122" t="s">
        <v>456</v>
      </c>
      <c r="D373" s="73" t="s">
        <v>9</v>
      </c>
      <c r="E373" s="75"/>
    </row>
    <row r="374" spans="1:5" s="17" customFormat="1" ht="18.75" customHeight="1" outlineLevel="2">
      <c r="A374" s="71" t="s">
        <v>253</v>
      </c>
      <c r="B374" s="97" t="s">
        <v>230</v>
      </c>
      <c r="C374" s="97" t="s">
        <v>254</v>
      </c>
      <c r="D374" s="97"/>
      <c r="E374" s="98">
        <f>SUM(E375+E377)</f>
        <v>1250</v>
      </c>
    </row>
    <row r="375" spans="1:5" ht="18.75" customHeight="1" outlineLevel="1">
      <c r="A375" s="71" t="s">
        <v>239</v>
      </c>
      <c r="B375" s="97" t="s">
        <v>230</v>
      </c>
      <c r="C375" s="97" t="s">
        <v>238</v>
      </c>
      <c r="D375" s="97" t="s">
        <v>0</v>
      </c>
      <c r="E375" s="98">
        <f>SUM(E376)</f>
        <v>1000</v>
      </c>
    </row>
    <row r="376" spans="1:5" ht="18.75" customHeight="1" outlineLevel="2">
      <c r="A376" s="74" t="s">
        <v>217</v>
      </c>
      <c r="B376" s="73" t="s">
        <v>230</v>
      </c>
      <c r="C376" s="73" t="s">
        <v>238</v>
      </c>
      <c r="D376" s="73" t="s">
        <v>216</v>
      </c>
      <c r="E376" s="75">
        <v>1000</v>
      </c>
    </row>
    <row r="377" spans="1:5" ht="18.75" customHeight="1" outlineLevel="1">
      <c r="A377" s="71" t="s">
        <v>241</v>
      </c>
      <c r="B377" s="97" t="s">
        <v>230</v>
      </c>
      <c r="C377" s="97" t="s">
        <v>240</v>
      </c>
      <c r="D377" s="97" t="s">
        <v>0</v>
      </c>
      <c r="E377" s="98">
        <f>SUM(E378)</f>
        <v>250</v>
      </c>
    </row>
    <row r="378" spans="1:5" ht="18.75" outlineLevel="2">
      <c r="A378" s="74" t="s">
        <v>217</v>
      </c>
      <c r="B378" s="73" t="s">
        <v>230</v>
      </c>
      <c r="C378" s="73" t="s">
        <v>240</v>
      </c>
      <c r="D378" s="73" t="s">
        <v>216</v>
      </c>
      <c r="E378" s="75">
        <v>250</v>
      </c>
    </row>
    <row r="379" spans="1:5" ht="18.75">
      <c r="A379" s="146"/>
      <c r="B379" s="147" t="s">
        <v>0</v>
      </c>
      <c r="C379" s="147"/>
      <c r="D379" s="147"/>
      <c r="E379" s="148">
        <f>SUM(E300+E171+E115+E105+E82+E78+E13+E165+E248+E279)</f>
        <v>386253.39999999997</v>
      </c>
    </row>
    <row r="380" ht="12.75" customHeight="1">
      <c r="E380" s="15"/>
    </row>
    <row r="381" ht="12.75" customHeight="1">
      <c r="E381" s="15"/>
    </row>
    <row r="382" ht="12.75" customHeight="1">
      <c r="E382" s="15"/>
    </row>
    <row r="383" ht="12.75" customHeight="1">
      <c r="E383" s="15"/>
    </row>
    <row r="384" ht="12.75" customHeight="1">
      <c r="E384" s="15"/>
    </row>
    <row r="385" ht="12.75" customHeight="1">
      <c r="E385" s="15"/>
    </row>
    <row r="386" ht="12.75" customHeight="1">
      <c r="E386" s="15"/>
    </row>
    <row r="387" ht="12.75" customHeight="1">
      <c r="E387" s="15"/>
    </row>
    <row r="388" ht="12.75" customHeight="1">
      <c r="E388" s="15"/>
    </row>
    <row r="389" ht="12.75" customHeight="1">
      <c r="E389" s="15"/>
    </row>
    <row r="390" ht="12.75" customHeight="1">
      <c r="E390" s="15"/>
    </row>
    <row r="391" ht="12.75" customHeight="1">
      <c r="E391" s="15"/>
    </row>
    <row r="392" ht="12.75" customHeight="1">
      <c r="E392" s="15"/>
    </row>
    <row r="393" ht="12.75" customHeight="1">
      <c r="E393" s="15"/>
    </row>
    <row r="394" ht="12.75" customHeight="1">
      <c r="E394" s="15"/>
    </row>
    <row r="395" ht="12.75" customHeight="1">
      <c r="E395" s="15"/>
    </row>
    <row r="396" ht="12.75" customHeight="1">
      <c r="E396" s="15"/>
    </row>
    <row r="397" ht="12.75" customHeight="1">
      <c r="E397" s="15"/>
    </row>
    <row r="398" ht="12.75" customHeight="1">
      <c r="E398" s="15"/>
    </row>
    <row r="399" ht="12.75" customHeight="1">
      <c r="E399" s="15"/>
    </row>
    <row r="400" ht="12.75" customHeight="1">
      <c r="E400" s="15"/>
    </row>
    <row r="401" ht="12.75" customHeight="1">
      <c r="E401" s="15"/>
    </row>
    <row r="402" ht="12.75" customHeight="1">
      <c r="E402" s="15"/>
    </row>
    <row r="403" ht="12.75" customHeight="1">
      <c r="E403" s="15"/>
    </row>
    <row r="404" ht="12.75" customHeight="1">
      <c r="E404" s="15"/>
    </row>
    <row r="405" ht="12.75" customHeight="1">
      <c r="E405" s="15"/>
    </row>
    <row r="406" ht="12.75" customHeight="1">
      <c r="E406" s="15"/>
    </row>
    <row r="407" ht="12.75" customHeight="1">
      <c r="E407" s="15"/>
    </row>
    <row r="408" ht="12.75" customHeight="1">
      <c r="E408" s="15"/>
    </row>
    <row r="409" ht="12.75" customHeight="1">
      <c r="E409" s="15"/>
    </row>
    <row r="410" ht="12.75" customHeight="1">
      <c r="E410" s="15"/>
    </row>
    <row r="411" ht="12.75" customHeight="1">
      <c r="E411" s="15"/>
    </row>
    <row r="412" ht="12.75" customHeight="1">
      <c r="E412" s="15"/>
    </row>
    <row r="413" ht="12.75" customHeight="1">
      <c r="E413" s="15"/>
    </row>
    <row r="414" ht="12.75" customHeight="1">
      <c r="E414" s="15"/>
    </row>
    <row r="415" ht="12.75" customHeight="1">
      <c r="E415" s="15"/>
    </row>
    <row r="416" ht="12.75" customHeight="1">
      <c r="E416" s="15"/>
    </row>
    <row r="417" ht="12.75" customHeight="1">
      <c r="E417" s="15"/>
    </row>
    <row r="418" ht="12.75" customHeight="1">
      <c r="E418" s="15"/>
    </row>
    <row r="419" ht="12.75" customHeight="1">
      <c r="E419" s="15"/>
    </row>
    <row r="420" ht="12.75" customHeight="1">
      <c r="E420" s="15"/>
    </row>
    <row r="421" ht="12.75" customHeight="1">
      <c r="E421" s="15"/>
    </row>
    <row r="422" ht="12.75" customHeight="1">
      <c r="E422" s="15"/>
    </row>
    <row r="423" ht="12.75" customHeight="1">
      <c r="E423" s="15"/>
    </row>
    <row r="424" ht="12.75" customHeight="1">
      <c r="E424" s="15"/>
    </row>
    <row r="425" ht="12.75" customHeight="1">
      <c r="E425" s="15"/>
    </row>
    <row r="426" ht="12.75" customHeight="1">
      <c r="E426" s="15"/>
    </row>
    <row r="427" ht="12.75" customHeight="1">
      <c r="E427" s="15"/>
    </row>
    <row r="428" ht="12.75" customHeight="1">
      <c r="E428" s="15"/>
    </row>
    <row r="429" ht="12.75" customHeight="1">
      <c r="E429" s="15"/>
    </row>
    <row r="430" ht="12.75" customHeight="1">
      <c r="E430" s="15"/>
    </row>
    <row r="431" ht="12.75" customHeight="1">
      <c r="E431" s="15"/>
    </row>
    <row r="432" ht="12.75" customHeight="1">
      <c r="E432" s="15"/>
    </row>
    <row r="433" ht="12.75" customHeight="1">
      <c r="E433" s="15"/>
    </row>
    <row r="434" ht="12.75" customHeight="1">
      <c r="E434" s="15"/>
    </row>
    <row r="435" ht="12.75" customHeight="1">
      <c r="E435" s="15"/>
    </row>
    <row r="436" ht="12.75" customHeight="1">
      <c r="E436" s="15"/>
    </row>
    <row r="437" ht="12.75" customHeight="1">
      <c r="E437" s="15"/>
    </row>
    <row r="438" ht="12.75" customHeight="1">
      <c r="E438" s="15"/>
    </row>
    <row r="439" ht="12.75" customHeight="1">
      <c r="E439" s="15"/>
    </row>
    <row r="440" ht="12.75" customHeight="1">
      <c r="E440" s="15"/>
    </row>
    <row r="441" ht="12.75" customHeight="1">
      <c r="E441" s="15"/>
    </row>
    <row r="442" ht="12.75" customHeight="1">
      <c r="E442" s="15"/>
    </row>
    <row r="443" ht="12.75" customHeight="1">
      <c r="E443" s="15"/>
    </row>
    <row r="444" ht="12.75" customHeight="1">
      <c r="E444" s="15"/>
    </row>
    <row r="445" ht="12.75" customHeight="1">
      <c r="E445" s="15"/>
    </row>
    <row r="446" ht="12.75" customHeight="1">
      <c r="E446" s="15"/>
    </row>
    <row r="447" ht="12.75" customHeight="1">
      <c r="E447" s="15"/>
    </row>
    <row r="448" ht="12.75" customHeight="1">
      <c r="E448" s="15"/>
    </row>
    <row r="449" ht="12.75" customHeight="1">
      <c r="E449" s="15"/>
    </row>
    <row r="450" ht="12.75" customHeight="1">
      <c r="E450" s="15"/>
    </row>
    <row r="451" ht="12.75" customHeight="1">
      <c r="E451" s="15"/>
    </row>
    <row r="452" ht="12.75" customHeight="1">
      <c r="E452" s="15"/>
    </row>
    <row r="453" ht="12.75" customHeight="1">
      <c r="E453" s="15"/>
    </row>
    <row r="454" ht="12.75" customHeight="1">
      <c r="E454" s="15"/>
    </row>
    <row r="455" ht="12.75" customHeight="1">
      <c r="E455" s="15"/>
    </row>
    <row r="456" ht="12.75" customHeight="1">
      <c r="E456" s="15"/>
    </row>
    <row r="457" ht="12.75" customHeight="1">
      <c r="E457" s="15"/>
    </row>
    <row r="458" ht="12.75" customHeight="1">
      <c r="E458" s="15"/>
    </row>
    <row r="459" ht="12.75" customHeight="1">
      <c r="E459" s="15"/>
    </row>
    <row r="460" ht="12.75" customHeight="1">
      <c r="E460" s="15"/>
    </row>
    <row r="461" ht="12.75" customHeight="1">
      <c r="E461" s="15"/>
    </row>
    <row r="462" ht="12.75" customHeight="1">
      <c r="E462" s="15"/>
    </row>
    <row r="463" ht="12.75" customHeight="1">
      <c r="E463" s="15"/>
    </row>
    <row r="464" ht="12.75" customHeight="1">
      <c r="E464" s="15"/>
    </row>
    <row r="465" ht="12.75" customHeight="1">
      <c r="E465" s="15"/>
    </row>
    <row r="466" ht="12.75" customHeight="1">
      <c r="E466" s="15"/>
    </row>
    <row r="467" ht="12.75" customHeight="1">
      <c r="E467" s="15"/>
    </row>
    <row r="468" ht="12.75" customHeight="1">
      <c r="E468" s="15"/>
    </row>
    <row r="469" ht="12.75" customHeight="1">
      <c r="E469" s="15"/>
    </row>
    <row r="470" ht="12.75" customHeight="1">
      <c r="E470" s="15"/>
    </row>
    <row r="471" ht="12.75" customHeight="1">
      <c r="E471" s="15"/>
    </row>
    <row r="472" ht="12.75" customHeight="1">
      <c r="E472" s="15"/>
    </row>
    <row r="473" ht="12.75" customHeight="1">
      <c r="E473" s="15"/>
    </row>
    <row r="474" ht="12.75" customHeight="1">
      <c r="E474" s="15"/>
    </row>
    <row r="475" ht="12.75" customHeight="1">
      <c r="E475" s="15"/>
    </row>
    <row r="476" ht="12.75" customHeight="1">
      <c r="E476" s="15"/>
    </row>
    <row r="477" ht="12.75" customHeight="1">
      <c r="E477" s="15"/>
    </row>
    <row r="478" ht="12.75" customHeight="1">
      <c r="E478" s="15"/>
    </row>
    <row r="479" ht="12.75" customHeight="1">
      <c r="E479" s="15"/>
    </row>
    <row r="480" ht="12.75" customHeight="1">
      <c r="E480" s="15"/>
    </row>
    <row r="481" ht="12.75" customHeight="1">
      <c r="E481" s="15"/>
    </row>
    <row r="482" ht="12.75" customHeight="1">
      <c r="E482" s="15"/>
    </row>
    <row r="483" ht="12.75" customHeight="1">
      <c r="E483" s="15"/>
    </row>
    <row r="484" ht="12.75" customHeight="1">
      <c r="E484" s="15"/>
    </row>
    <row r="485" ht="12.75" customHeight="1">
      <c r="E485" s="15"/>
    </row>
    <row r="486" ht="12.75" customHeight="1">
      <c r="E486" s="15"/>
    </row>
    <row r="487" ht="12.75" customHeight="1">
      <c r="E487" s="15"/>
    </row>
    <row r="488" ht="12.75" customHeight="1">
      <c r="E488" s="15"/>
    </row>
    <row r="489" ht="12.75" customHeight="1">
      <c r="E489" s="15"/>
    </row>
    <row r="490" ht="12.75" customHeight="1">
      <c r="E490" s="15"/>
    </row>
    <row r="491" ht="12.75" customHeight="1">
      <c r="E491" s="15"/>
    </row>
    <row r="492" ht="12.75" customHeight="1">
      <c r="E492" s="15"/>
    </row>
    <row r="493" ht="12.75" customHeight="1">
      <c r="E493" s="15"/>
    </row>
    <row r="494" ht="12.75" customHeight="1">
      <c r="E494" s="15"/>
    </row>
    <row r="495" ht="12.75" customHeight="1">
      <c r="E495" s="15"/>
    </row>
    <row r="496" ht="12.75" customHeight="1">
      <c r="E496" s="15"/>
    </row>
    <row r="497" ht="12.75" customHeight="1">
      <c r="E497" s="15"/>
    </row>
    <row r="498" ht="12.75" customHeight="1">
      <c r="E498" s="15"/>
    </row>
    <row r="499" ht="12.75" customHeight="1">
      <c r="E499" s="15"/>
    </row>
    <row r="500" ht="12.75" customHeight="1">
      <c r="E500" s="15"/>
    </row>
  </sheetData>
  <mergeCells count="8">
    <mergeCell ref="A8:E8"/>
    <mergeCell ref="A9:E9"/>
    <mergeCell ref="A5:E5"/>
    <mergeCell ref="A6:E6"/>
    <mergeCell ref="A1:E1"/>
    <mergeCell ref="A2:E2"/>
    <mergeCell ref="A3:E3"/>
    <mergeCell ref="A4:E4"/>
  </mergeCells>
  <printOptions/>
  <pageMargins left="0.71" right="0.16" top="0.2" bottom="0.18" header="0.5" footer="0.1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4"/>
  <sheetViews>
    <sheetView view="pageBreakPreview" zoomScale="60" zoomScaleNormal="75" workbookViewId="0" topLeftCell="A1">
      <selection activeCell="G46" sqref="G44:N46"/>
    </sheetView>
  </sheetViews>
  <sheetFormatPr defaultColWidth="9.140625" defaultRowHeight="12.75" outlineLevelRow="2"/>
  <cols>
    <col min="1" max="1" width="90.57421875" style="0" customWidth="1"/>
    <col min="2" max="2" width="7.57421875" style="0" customWidth="1"/>
    <col min="3" max="3" width="8.28125" style="0" customWidth="1"/>
    <col min="4" max="4" width="12.00390625" style="0" customWidth="1"/>
    <col min="5" max="5" width="6.00390625" style="0" customWidth="1"/>
    <col min="6" max="6" width="12.8515625" style="0" customWidth="1"/>
  </cols>
  <sheetData>
    <row r="1" spans="1:6" ht="16.5">
      <c r="A1" s="158" t="s">
        <v>389</v>
      </c>
      <c r="B1" s="158"/>
      <c r="C1" s="158"/>
      <c r="D1" s="158"/>
      <c r="E1" s="158"/>
      <c r="F1" s="158"/>
    </row>
    <row r="2" spans="1:6" ht="16.5">
      <c r="A2" s="158" t="s">
        <v>243</v>
      </c>
      <c r="B2" s="158"/>
      <c r="C2" s="158"/>
      <c r="D2" s="158"/>
      <c r="E2" s="158"/>
      <c r="F2" s="158"/>
    </row>
    <row r="3" spans="1:6" ht="16.5">
      <c r="A3" s="158" t="s">
        <v>244</v>
      </c>
      <c r="B3" s="158"/>
      <c r="C3" s="158"/>
      <c r="D3" s="158"/>
      <c r="E3" s="158"/>
      <c r="F3" s="158"/>
    </row>
    <row r="4" spans="1:6" ht="16.5">
      <c r="A4" s="158" t="s">
        <v>245</v>
      </c>
      <c r="B4" s="158"/>
      <c r="C4" s="158"/>
      <c r="D4" s="158"/>
      <c r="E4" s="158"/>
      <c r="F4" s="158"/>
    </row>
    <row r="5" spans="1:6" ht="16.5">
      <c r="A5" s="158" t="s">
        <v>394</v>
      </c>
      <c r="B5" s="158"/>
      <c r="C5" s="158"/>
      <c r="D5" s="158"/>
      <c r="E5" s="158"/>
      <c r="F5" s="158"/>
    </row>
    <row r="6" spans="1:6" ht="16.5">
      <c r="A6" s="158" t="s">
        <v>491</v>
      </c>
      <c r="B6" s="158"/>
      <c r="C6" s="158"/>
      <c r="D6" s="158"/>
      <c r="E6" s="158"/>
      <c r="F6" s="158"/>
    </row>
    <row r="7" spans="1:6" ht="16.5">
      <c r="A7" s="8"/>
      <c r="B7" s="8"/>
      <c r="C7" s="8"/>
      <c r="D7" s="8"/>
      <c r="E7" s="8"/>
      <c r="F7" s="8"/>
    </row>
    <row r="8" spans="1:6" ht="16.5">
      <c r="A8" s="8"/>
      <c r="B8" s="8"/>
      <c r="C8" s="8"/>
      <c r="D8" s="8"/>
      <c r="E8" s="8"/>
      <c r="F8" s="8"/>
    </row>
    <row r="9" spans="1:6" ht="18.75" customHeight="1">
      <c r="A9" s="159" t="s">
        <v>321</v>
      </c>
      <c r="B9" s="159"/>
      <c r="C9" s="159"/>
      <c r="D9" s="159"/>
      <c r="E9" s="159"/>
      <c r="F9" s="159"/>
    </row>
    <row r="10" spans="1:6" ht="18.75" customHeight="1">
      <c r="A10" s="160" t="s">
        <v>391</v>
      </c>
      <c r="B10" s="160"/>
      <c r="C10" s="160"/>
      <c r="D10" s="160"/>
      <c r="E10" s="160"/>
      <c r="F10" s="160"/>
    </row>
    <row r="11" spans="1:6" ht="16.5">
      <c r="A11" s="8"/>
      <c r="B11" s="8"/>
      <c r="C11" s="8"/>
      <c r="D11" s="9"/>
      <c r="E11" s="8"/>
      <c r="F11" s="8"/>
    </row>
    <row r="12" spans="1:6" ht="16.5">
      <c r="A12" s="8"/>
      <c r="B12" s="8"/>
      <c r="C12" s="8"/>
      <c r="D12" s="9"/>
      <c r="E12" s="8"/>
      <c r="F12" s="8"/>
    </row>
    <row r="13" spans="1:6" ht="15.75">
      <c r="A13" s="1"/>
      <c r="B13" s="1"/>
      <c r="C13" s="1"/>
      <c r="D13" s="10"/>
      <c r="E13" s="1"/>
      <c r="F13" s="70" t="s">
        <v>247</v>
      </c>
    </row>
    <row r="14" spans="1:6" ht="38.25" thickBot="1">
      <c r="A14" s="26" t="s">
        <v>2</v>
      </c>
      <c r="B14" s="32" t="s">
        <v>324</v>
      </c>
      <c r="C14" s="26" t="s">
        <v>1</v>
      </c>
      <c r="D14" s="26" t="s">
        <v>3</v>
      </c>
      <c r="E14" s="26" t="s">
        <v>4</v>
      </c>
      <c r="F14" s="26" t="s">
        <v>246</v>
      </c>
    </row>
    <row r="15" spans="1:6" ht="18" thickBot="1">
      <c r="A15" s="31" t="s">
        <v>325</v>
      </c>
      <c r="B15" s="27" t="s">
        <v>326</v>
      </c>
      <c r="C15" s="37"/>
      <c r="D15" s="38"/>
      <c r="E15" s="37"/>
      <c r="F15" s="30">
        <f>SUM(F16)</f>
        <v>10091.6</v>
      </c>
    </row>
    <row r="16" spans="1:6" ht="38.25" thickBot="1">
      <c r="A16" s="34" t="s">
        <v>279</v>
      </c>
      <c r="B16" s="34"/>
      <c r="C16" s="35" t="s">
        <v>280</v>
      </c>
      <c r="D16" s="35"/>
      <c r="E16" s="35"/>
      <c r="F16" s="36">
        <f>SUM(F17+F32)</f>
        <v>10091.6</v>
      </c>
    </row>
    <row r="17" spans="1:6" ht="18.75">
      <c r="A17" s="22" t="s">
        <v>52</v>
      </c>
      <c r="B17" s="22"/>
      <c r="C17" s="23" t="s">
        <v>51</v>
      </c>
      <c r="D17" s="23" t="s">
        <v>0</v>
      </c>
      <c r="E17" s="23" t="s">
        <v>0</v>
      </c>
      <c r="F17" s="24">
        <f>SUM(F18+F20+F23+F25+F27)</f>
        <v>10090.1</v>
      </c>
    </row>
    <row r="18" spans="1:6" ht="18.75">
      <c r="A18" s="3" t="s">
        <v>56</v>
      </c>
      <c r="B18" s="3"/>
      <c r="C18" s="2" t="s">
        <v>51</v>
      </c>
      <c r="D18" s="2" t="s">
        <v>55</v>
      </c>
      <c r="E18" s="2" t="s">
        <v>0</v>
      </c>
      <c r="F18" s="12">
        <f>SUM(F19)</f>
        <v>6301.6</v>
      </c>
    </row>
    <row r="19" spans="1:6" ht="37.5">
      <c r="A19" s="4" t="s">
        <v>54</v>
      </c>
      <c r="B19" s="4"/>
      <c r="C19" s="5" t="s">
        <v>51</v>
      </c>
      <c r="D19" s="5" t="s">
        <v>55</v>
      </c>
      <c r="E19" s="5" t="s">
        <v>53</v>
      </c>
      <c r="F19" s="13">
        <f>SUM('Прилож.3'!E85)</f>
        <v>6301.6</v>
      </c>
    </row>
    <row r="20" spans="1:6" ht="37.5">
      <c r="A20" s="71" t="s">
        <v>58</v>
      </c>
      <c r="B20" s="71"/>
      <c r="C20" s="97" t="s">
        <v>51</v>
      </c>
      <c r="D20" s="97" t="s">
        <v>57</v>
      </c>
      <c r="E20" s="97" t="s">
        <v>0</v>
      </c>
      <c r="F20" s="98">
        <f>SUM(F21)</f>
        <v>2659.9</v>
      </c>
    </row>
    <row r="21" spans="1:6" ht="37.5">
      <c r="A21" s="74" t="s">
        <v>54</v>
      </c>
      <c r="B21" s="74"/>
      <c r="C21" s="73" t="s">
        <v>51</v>
      </c>
      <c r="D21" s="73" t="s">
        <v>57</v>
      </c>
      <c r="E21" s="73" t="s">
        <v>53</v>
      </c>
      <c r="F21" s="75">
        <f>SUM('Прилож.3'!E87)</f>
        <v>2659.9</v>
      </c>
    </row>
    <row r="22" spans="1:6" ht="18.75">
      <c r="A22" s="71" t="s">
        <v>436</v>
      </c>
      <c r="B22" s="71"/>
      <c r="C22" s="97" t="s">
        <v>51</v>
      </c>
      <c r="D22" s="97" t="s">
        <v>435</v>
      </c>
      <c r="E22" s="97"/>
      <c r="F22" s="98">
        <f>SUM(F23)</f>
        <v>150</v>
      </c>
    </row>
    <row r="23" spans="1:6" ht="18.75">
      <c r="A23" s="71" t="s">
        <v>60</v>
      </c>
      <c r="B23" s="71"/>
      <c r="C23" s="97" t="s">
        <v>51</v>
      </c>
      <c r="D23" s="97" t="s">
        <v>59</v>
      </c>
      <c r="E23" s="97" t="s">
        <v>0</v>
      </c>
      <c r="F23" s="98">
        <f>SUM(F24)</f>
        <v>150</v>
      </c>
    </row>
    <row r="24" spans="1:6" ht="37.5">
      <c r="A24" s="74" t="s">
        <v>54</v>
      </c>
      <c r="B24" s="74"/>
      <c r="C24" s="73" t="s">
        <v>51</v>
      </c>
      <c r="D24" s="73" t="s">
        <v>59</v>
      </c>
      <c r="E24" s="73" t="s">
        <v>53</v>
      </c>
      <c r="F24" s="75">
        <f>SUM('Прилож.3'!E90)</f>
        <v>150</v>
      </c>
    </row>
    <row r="25" spans="1:6" ht="37.5">
      <c r="A25" s="71" t="s">
        <v>62</v>
      </c>
      <c r="B25" s="71"/>
      <c r="C25" s="97" t="s">
        <v>51</v>
      </c>
      <c r="D25" s="97" t="s">
        <v>61</v>
      </c>
      <c r="E25" s="97" t="s">
        <v>0</v>
      </c>
      <c r="F25" s="98">
        <f>SUM(F26)</f>
        <v>135</v>
      </c>
    </row>
    <row r="26" spans="1:6" ht="18.75">
      <c r="A26" s="74" t="s">
        <v>64</v>
      </c>
      <c r="B26" s="74"/>
      <c r="C26" s="73" t="s">
        <v>51</v>
      </c>
      <c r="D26" s="73" t="s">
        <v>61</v>
      </c>
      <c r="E26" s="73" t="s">
        <v>63</v>
      </c>
      <c r="F26" s="75">
        <f>SUM('Прилож.3'!E92)</f>
        <v>135</v>
      </c>
    </row>
    <row r="27" spans="1:6" ht="18.75">
      <c r="A27" s="71" t="s">
        <v>253</v>
      </c>
      <c r="B27" s="71"/>
      <c r="C27" s="97" t="s">
        <v>51</v>
      </c>
      <c r="D27" s="97" t="s">
        <v>254</v>
      </c>
      <c r="E27" s="97"/>
      <c r="F27" s="98">
        <f>SUM(F28+F30)</f>
        <v>843.6</v>
      </c>
    </row>
    <row r="28" spans="1:6" ht="56.25">
      <c r="A28" s="3" t="s">
        <v>66</v>
      </c>
      <c r="B28" s="3"/>
      <c r="C28" s="2" t="s">
        <v>51</v>
      </c>
      <c r="D28" s="2" t="s">
        <v>65</v>
      </c>
      <c r="E28" s="2" t="s">
        <v>0</v>
      </c>
      <c r="F28" s="12">
        <f>SUM(F29)</f>
        <v>366.8</v>
      </c>
    </row>
    <row r="29" spans="1:6" ht="37.5">
      <c r="A29" s="4" t="s">
        <v>54</v>
      </c>
      <c r="B29" s="4"/>
      <c r="C29" s="5" t="s">
        <v>51</v>
      </c>
      <c r="D29" s="5" t="s">
        <v>65</v>
      </c>
      <c r="E29" s="5" t="s">
        <v>53</v>
      </c>
      <c r="F29" s="13">
        <f>SUM('Прилож.3'!E95)</f>
        <v>366.8</v>
      </c>
    </row>
    <row r="30" spans="1:6" ht="37.5">
      <c r="A30" s="3" t="s">
        <v>68</v>
      </c>
      <c r="B30" s="3"/>
      <c r="C30" s="2" t="s">
        <v>51</v>
      </c>
      <c r="D30" s="2" t="s">
        <v>67</v>
      </c>
      <c r="E30" s="2" t="s">
        <v>0</v>
      </c>
      <c r="F30" s="12">
        <f>SUM(F31)</f>
        <v>476.8</v>
      </c>
    </row>
    <row r="31" spans="1:6" ht="37.5">
      <c r="A31" s="74" t="s">
        <v>54</v>
      </c>
      <c r="B31" s="74"/>
      <c r="C31" s="73" t="s">
        <v>51</v>
      </c>
      <c r="D31" s="73" t="s">
        <v>67</v>
      </c>
      <c r="E31" s="73" t="s">
        <v>53</v>
      </c>
      <c r="F31" s="75">
        <f>SUM('Прилож.3'!E97)</f>
        <v>476.8</v>
      </c>
    </row>
    <row r="32" spans="1:6" ht="37.5">
      <c r="A32" s="124" t="s">
        <v>459</v>
      </c>
      <c r="B32" s="125"/>
      <c r="C32" s="125" t="s">
        <v>458</v>
      </c>
      <c r="D32" s="125"/>
      <c r="E32" s="125"/>
      <c r="F32" s="126">
        <f>SUM(F34)</f>
        <v>1.5</v>
      </c>
    </row>
    <row r="33" spans="1:6" ht="18.75">
      <c r="A33" s="71" t="s">
        <v>457</v>
      </c>
      <c r="B33" s="97"/>
      <c r="C33" s="97" t="s">
        <v>458</v>
      </c>
      <c r="D33" s="97" t="s">
        <v>456</v>
      </c>
      <c r="E33" s="73"/>
      <c r="F33" s="75">
        <f>SUM(F34)</f>
        <v>1.5</v>
      </c>
    </row>
    <row r="34" spans="1:6" ht="38.25" thickBot="1">
      <c r="A34" s="74" t="s">
        <v>54</v>
      </c>
      <c r="B34" s="122"/>
      <c r="C34" s="122" t="s">
        <v>458</v>
      </c>
      <c r="D34" s="122" t="s">
        <v>456</v>
      </c>
      <c r="E34" s="122" t="s">
        <v>53</v>
      </c>
      <c r="F34" s="123">
        <f>SUM('Прилож.3'!E104)</f>
        <v>1.5</v>
      </c>
    </row>
    <row r="35" spans="1:6" ht="18" thickBot="1">
      <c r="A35" s="31" t="s">
        <v>322</v>
      </c>
      <c r="B35" s="27" t="s">
        <v>323</v>
      </c>
      <c r="C35" s="27"/>
      <c r="D35" s="28"/>
      <c r="E35" s="29"/>
      <c r="F35" s="33">
        <f>SUM(F36)</f>
        <v>6124.700000000001</v>
      </c>
    </row>
    <row r="36" spans="1:6" ht="19.5" thickBot="1">
      <c r="A36" s="34" t="s">
        <v>249</v>
      </c>
      <c r="B36" s="34"/>
      <c r="C36" s="35" t="s">
        <v>250</v>
      </c>
      <c r="D36" s="35"/>
      <c r="E36" s="35"/>
      <c r="F36" s="36">
        <f>SUM(F37+F42+F45)</f>
        <v>6124.700000000001</v>
      </c>
    </row>
    <row r="37" spans="1:6" ht="37.5">
      <c r="A37" s="3" t="s">
        <v>26</v>
      </c>
      <c r="B37" s="3"/>
      <c r="C37" s="2" t="s">
        <v>25</v>
      </c>
      <c r="D37" s="2" t="s">
        <v>0</v>
      </c>
      <c r="E37" s="2" t="s">
        <v>0</v>
      </c>
      <c r="F37" s="12">
        <f>SUM(F38)</f>
        <v>5524.1</v>
      </c>
    </row>
    <row r="38" spans="1:6" ht="56.25">
      <c r="A38" s="3" t="s">
        <v>317</v>
      </c>
      <c r="B38" s="3"/>
      <c r="C38" s="2" t="s">
        <v>25</v>
      </c>
      <c r="D38" s="2" t="s">
        <v>318</v>
      </c>
      <c r="E38" s="2"/>
      <c r="F38" s="12">
        <f>SUM(F39)</f>
        <v>5524.1</v>
      </c>
    </row>
    <row r="39" spans="1:6" ht="56.25">
      <c r="A39" s="3" t="s">
        <v>317</v>
      </c>
      <c r="B39" s="2"/>
      <c r="C39" s="2" t="s">
        <v>25</v>
      </c>
      <c r="D39" s="2" t="s">
        <v>13</v>
      </c>
      <c r="E39" s="2" t="s">
        <v>0</v>
      </c>
      <c r="F39" s="12">
        <f>SUM(F40)</f>
        <v>5524.1</v>
      </c>
    </row>
    <row r="40" spans="1:6" ht="37.5">
      <c r="A40" s="3" t="s">
        <v>28</v>
      </c>
      <c r="B40" s="3"/>
      <c r="C40" s="2" t="s">
        <v>25</v>
      </c>
      <c r="D40" s="2" t="s">
        <v>27</v>
      </c>
      <c r="E40" s="2" t="s">
        <v>0</v>
      </c>
      <c r="F40" s="12">
        <f>SUM(F41)</f>
        <v>5524.1</v>
      </c>
    </row>
    <row r="41" spans="1:6" ht="18.75">
      <c r="A41" s="4" t="s">
        <v>10</v>
      </c>
      <c r="B41" s="4"/>
      <c r="C41" s="5" t="s">
        <v>25</v>
      </c>
      <c r="D41" s="5" t="s">
        <v>27</v>
      </c>
      <c r="E41" s="5" t="s">
        <v>9</v>
      </c>
      <c r="F41" s="13">
        <f>SUM('Прилож.3'!E40)</f>
        <v>5524.1</v>
      </c>
    </row>
    <row r="42" spans="1:6" ht="18.75">
      <c r="A42" s="71" t="s">
        <v>30</v>
      </c>
      <c r="B42" s="71"/>
      <c r="C42" s="97" t="s">
        <v>29</v>
      </c>
      <c r="D42" s="97" t="s">
        <v>0</v>
      </c>
      <c r="E42" s="97" t="s">
        <v>0</v>
      </c>
      <c r="F42" s="98">
        <f>SUM(F44)</f>
        <v>600</v>
      </c>
    </row>
    <row r="43" spans="1:6" ht="18.75">
      <c r="A43" s="71" t="s">
        <v>32</v>
      </c>
      <c r="B43" s="71"/>
      <c r="C43" s="97" t="s">
        <v>29</v>
      </c>
      <c r="D43" s="97" t="s">
        <v>31</v>
      </c>
      <c r="E43" s="97" t="s">
        <v>0</v>
      </c>
      <c r="F43" s="98">
        <f>SUM(F44)</f>
        <v>600</v>
      </c>
    </row>
    <row r="44" spans="1:6" ht="18.75">
      <c r="A44" s="74" t="s">
        <v>34</v>
      </c>
      <c r="B44" s="74"/>
      <c r="C44" s="73" t="s">
        <v>29</v>
      </c>
      <c r="D44" s="73" t="s">
        <v>31</v>
      </c>
      <c r="E44" s="73" t="s">
        <v>33</v>
      </c>
      <c r="F44" s="75">
        <f>SUM('Прилож.3'!E53)</f>
        <v>600</v>
      </c>
    </row>
    <row r="45" spans="1:6" ht="18.75">
      <c r="A45" s="71" t="s">
        <v>36</v>
      </c>
      <c r="B45" s="97"/>
      <c r="C45" s="97" t="s">
        <v>35</v>
      </c>
      <c r="D45" s="130"/>
      <c r="E45" s="130"/>
      <c r="F45" s="131">
        <f>SUM(F46)</f>
        <v>0.6</v>
      </c>
    </row>
    <row r="46" spans="1:6" ht="18.75">
      <c r="A46" s="71" t="s">
        <v>457</v>
      </c>
      <c r="B46" s="97"/>
      <c r="C46" s="97" t="s">
        <v>35</v>
      </c>
      <c r="D46" s="132" t="s">
        <v>456</v>
      </c>
      <c r="E46" s="132"/>
      <c r="F46" s="131">
        <f>SUM(F47)</f>
        <v>0.6</v>
      </c>
    </row>
    <row r="47" spans="1:6" ht="19.5" thickBot="1">
      <c r="A47" s="74" t="s">
        <v>10</v>
      </c>
      <c r="B47" s="73"/>
      <c r="C47" s="73" t="s">
        <v>35</v>
      </c>
      <c r="D47" s="130" t="s">
        <v>456</v>
      </c>
      <c r="E47" s="130" t="s">
        <v>9</v>
      </c>
      <c r="F47" s="133">
        <v>0.6</v>
      </c>
    </row>
    <row r="48" spans="1:6" ht="35.25" thickBot="1">
      <c r="A48" s="31" t="s">
        <v>327</v>
      </c>
      <c r="B48" s="27" t="s">
        <v>328</v>
      </c>
      <c r="C48" s="60"/>
      <c r="D48" s="61"/>
      <c r="E48" s="60"/>
      <c r="F48" s="62">
        <f>SUM(F49+F65+F94)</f>
        <v>34339.899999999994</v>
      </c>
    </row>
    <row r="49" spans="1:6" ht="17.25">
      <c r="A49" s="39" t="s">
        <v>329</v>
      </c>
      <c r="B49" s="40"/>
      <c r="C49" s="41" t="s">
        <v>266</v>
      </c>
      <c r="D49" s="41"/>
      <c r="E49" s="41"/>
      <c r="F49" s="42">
        <f>SUM(F50+F4+F484+F55)</f>
        <v>8174.599999999999</v>
      </c>
    </row>
    <row r="50" spans="1:6" ht="17.25">
      <c r="A50" s="43" t="s">
        <v>129</v>
      </c>
      <c r="B50" s="44"/>
      <c r="C50" s="16" t="s">
        <v>128</v>
      </c>
      <c r="D50" s="16" t="s">
        <v>0</v>
      </c>
      <c r="E50" s="16" t="s">
        <v>0</v>
      </c>
      <c r="F50" s="45">
        <f>SUM(F51)</f>
        <v>7781.9</v>
      </c>
    </row>
    <row r="51" spans="1:6" ht="17.25">
      <c r="A51" s="72" t="s">
        <v>286</v>
      </c>
      <c r="B51" s="72"/>
      <c r="C51" s="18" t="s">
        <v>128</v>
      </c>
      <c r="D51" s="18" t="s">
        <v>285</v>
      </c>
      <c r="E51" s="18"/>
      <c r="F51" s="66">
        <f>SUM(F52)</f>
        <v>7781.9</v>
      </c>
    </row>
    <row r="52" spans="1:6" ht="17.25">
      <c r="A52" s="72" t="s">
        <v>121</v>
      </c>
      <c r="B52" s="72"/>
      <c r="C52" s="18" t="s">
        <v>128</v>
      </c>
      <c r="D52" s="18" t="s">
        <v>140</v>
      </c>
      <c r="E52" s="18" t="s">
        <v>0</v>
      </c>
      <c r="F52" s="66">
        <f>SUM(F53)</f>
        <v>7781.9</v>
      </c>
    </row>
    <row r="53" spans="1:6" ht="37.5">
      <c r="A53" s="74" t="s">
        <v>451</v>
      </c>
      <c r="B53" s="78"/>
      <c r="C53" s="73" t="s">
        <v>128</v>
      </c>
      <c r="D53" s="73" t="s">
        <v>454</v>
      </c>
      <c r="E53" s="73"/>
      <c r="F53" s="45">
        <f>SUM(F54)</f>
        <v>7781.9</v>
      </c>
    </row>
    <row r="54" spans="1:6" ht="18.75">
      <c r="A54" s="74" t="s">
        <v>123</v>
      </c>
      <c r="B54" s="78"/>
      <c r="C54" s="73" t="s">
        <v>128</v>
      </c>
      <c r="D54" s="73" t="s">
        <v>454</v>
      </c>
      <c r="E54" s="73" t="s">
        <v>122</v>
      </c>
      <c r="F54" s="134">
        <v>7781.9</v>
      </c>
    </row>
    <row r="55" spans="1:6" ht="18.75">
      <c r="A55" s="71" t="s">
        <v>150</v>
      </c>
      <c r="B55" s="71"/>
      <c r="C55" s="97" t="s">
        <v>149</v>
      </c>
      <c r="D55" s="97" t="s">
        <v>0</v>
      </c>
      <c r="E55" s="97" t="s">
        <v>0</v>
      </c>
      <c r="F55" s="98">
        <f>SUM(F57+F59)</f>
        <v>392.7</v>
      </c>
    </row>
    <row r="56" spans="1:6" ht="18.75">
      <c r="A56" s="71" t="s">
        <v>253</v>
      </c>
      <c r="B56" s="97"/>
      <c r="C56" s="97" t="s">
        <v>149</v>
      </c>
      <c r="D56" s="97" t="s">
        <v>254</v>
      </c>
      <c r="E56" s="97"/>
      <c r="F56" s="98">
        <f>SUM(F59+F57)</f>
        <v>392.7</v>
      </c>
    </row>
    <row r="57" spans="1:6" ht="42.75" customHeight="1">
      <c r="A57" s="71" t="s">
        <v>471</v>
      </c>
      <c r="B57" s="97"/>
      <c r="C57" s="97" t="s">
        <v>149</v>
      </c>
      <c r="D57" s="97" t="s">
        <v>472</v>
      </c>
      <c r="E57" s="97"/>
      <c r="F57" s="98">
        <f>SUM(F58)</f>
        <v>300</v>
      </c>
    </row>
    <row r="58" spans="1:6" ht="24" customHeight="1">
      <c r="A58" s="74" t="s">
        <v>155</v>
      </c>
      <c r="B58" s="73"/>
      <c r="C58" s="73" t="s">
        <v>149</v>
      </c>
      <c r="D58" s="97" t="s">
        <v>472</v>
      </c>
      <c r="E58" s="97" t="s">
        <v>154</v>
      </c>
      <c r="F58" s="98">
        <f>SUM('Прилож.3'!E224)</f>
        <v>300</v>
      </c>
    </row>
    <row r="59" spans="1:6" ht="18.75">
      <c r="A59" s="71" t="s">
        <v>157</v>
      </c>
      <c r="B59" s="97"/>
      <c r="C59" s="97" t="s">
        <v>156</v>
      </c>
      <c r="D59" s="97" t="s">
        <v>0</v>
      </c>
      <c r="E59" s="97" t="s">
        <v>0</v>
      </c>
      <c r="F59" s="98">
        <f>SUM(F62+F63)</f>
        <v>92.7</v>
      </c>
    </row>
    <row r="60" spans="1:6" ht="18.75">
      <c r="A60" s="71" t="s">
        <v>275</v>
      </c>
      <c r="B60" s="97"/>
      <c r="C60" s="97" t="s">
        <v>156</v>
      </c>
      <c r="D60" s="97" t="s">
        <v>277</v>
      </c>
      <c r="E60" s="97"/>
      <c r="F60" s="98">
        <f>SUM(F61)</f>
        <v>55</v>
      </c>
    </row>
    <row r="61" spans="1:6" ht="18.75">
      <c r="A61" s="71" t="s">
        <v>151</v>
      </c>
      <c r="B61" s="97"/>
      <c r="C61" s="97" t="s">
        <v>156</v>
      </c>
      <c r="D61" s="97" t="s">
        <v>158</v>
      </c>
      <c r="E61" s="97" t="s">
        <v>0</v>
      </c>
      <c r="F61" s="98">
        <f>SUM(F62)</f>
        <v>55</v>
      </c>
    </row>
    <row r="62" spans="1:6" ht="18.75">
      <c r="A62" s="74" t="s">
        <v>123</v>
      </c>
      <c r="B62" s="73"/>
      <c r="C62" s="73" t="s">
        <v>156</v>
      </c>
      <c r="D62" s="73" t="s">
        <v>158</v>
      </c>
      <c r="E62" s="73" t="s">
        <v>122</v>
      </c>
      <c r="F62" s="75">
        <v>55</v>
      </c>
    </row>
    <row r="63" spans="1:6" ht="18.75">
      <c r="A63" s="71" t="s">
        <v>457</v>
      </c>
      <c r="B63" s="97"/>
      <c r="C63" s="97" t="s">
        <v>156</v>
      </c>
      <c r="D63" s="97" t="s">
        <v>456</v>
      </c>
      <c r="E63" s="97"/>
      <c r="F63" s="98">
        <f>SUM(F64)</f>
        <v>37.7</v>
      </c>
    </row>
    <row r="64" spans="1:6" ht="18.75">
      <c r="A64" s="74" t="s">
        <v>123</v>
      </c>
      <c r="B64" s="73"/>
      <c r="C64" s="73" t="s">
        <v>156</v>
      </c>
      <c r="D64" s="73" t="s">
        <v>456</v>
      </c>
      <c r="E64" s="73" t="s">
        <v>122</v>
      </c>
      <c r="F64" s="75">
        <v>37.7</v>
      </c>
    </row>
    <row r="65" spans="1:6" s="52" customFormat="1" ht="38.25" thickBot="1">
      <c r="A65" s="34" t="s">
        <v>298</v>
      </c>
      <c r="B65" s="34"/>
      <c r="C65" s="35" t="s">
        <v>297</v>
      </c>
      <c r="D65" s="35"/>
      <c r="E65" s="35"/>
      <c r="F65" s="36">
        <f>SUM(F66+F87)</f>
        <v>18329</v>
      </c>
    </row>
    <row r="66" spans="1:6" ht="18.75">
      <c r="A66" s="118" t="s">
        <v>173</v>
      </c>
      <c r="B66" s="118"/>
      <c r="C66" s="119" t="s">
        <v>172</v>
      </c>
      <c r="D66" s="119" t="s">
        <v>0</v>
      </c>
      <c r="E66" s="119" t="s">
        <v>0</v>
      </c>
      <c r="F66" s="120">
        <f>SUM(F67+F71+F75+F81+F84)</f>
        <v>15819.4</v>
      </c>
    </row>
    <row r="67" spans="1:6" ht="37.5">
      <c r="A67" s="71" t="s">
        <v>296</v>
      </c>
      <c r="B67" s="71"/>
      <c r="C67" s="97" t="s">
        <v>172</v>
      </c>
      <c r="D67" s="97" t="s">
        <v>289</v>
      </c>
      <c r="E67" s="97"/>
      <c r="F67" s="98">
        <f>SUM(F68)</f>
        <v>9296.8</v>
      </c>
    </row>
    <row r="68" spans="1:6" ht="18.75">
      <c r="A68" s="71" t="s">
        <v>121</v>
      </c>
      <c r="B68" s="71"/>
      <c r="C68" s="97" t="s">
        <v>172</v>
      </c>
      <c r="D68" s="97" t="s">
        <v>174</v>
      </c>
      <c r="E68" s="97" t="s">
        <v>0</v>
      </c>
      <c r="F68" s="98">
        <f>SUM(F69)</f>
        <v>9296.8</v>
      </c>
    </row>
    <row r="69" spans="1:6" ht="37.5">
      <c r="A69" s="74" t="s">
        <v>448</v>
      </c>
      <c r="B69" s="74"/>
      <c r="C69" s="73" t="s">
        <v>172</v>
      </c>
      <c r="D69" s="73" t="s">
        <v>440</v>
      </c>
      <c r="E69" s="73"/>
      <c r="F69" s="75">
        <f>SUM(F70)</f>
        <v>9296.8</v>
      </c>
    </row>
    <row r="70" spans="1:6" ht="18.75">
      <c r="A70" s="74" t="s">
        <v>123</v>
      </c>
      <c r="B70" s="74"/>
      <c r="C70" s="73" t="s">
        <v>172</v>
      </c>
      <c r="D70" s="73" t="s">
        <v>440</v>
      </c>
      <c r="E70" s="73" t="s">
        <v>122</v>
      </c>
      <c r="F70" s="75">
        <f>SUM('Прилож.3'!E253)</f>
        <v>9296.8</v>
      </c>
    </row>
    <row r="71" spans="1:6" ht="18.75">
      <c r="A71" s="71" t="s">
        <v>295</v>
      </c>
      <c r="B71" s="71"/>
      <c r="C71" s="97" t="s">
        <v>172</v>
      </c>
      <c r="D71" s="97" t="s">
        <v>290</v>
      </c>
      <c r="E71" s="97"/>
      <c r="F71" s="98">
        <f>SUM(F72)</f>
        <v>926.5</v>
      </c>
    </row>
    <row r="72" spans="1:6" ht="18.75">
      <c r="A72" s="71" t="s">
        <v>121</v>
      </c>
      <c r="B72" s="71"/>
      <c r="C72" s="97" t="s">
        <v>172</v>
      </c>
      <c r="D72" s="97" t="s">
        <v>175</v>
      </c>
      <c r="E72" s="97" t="s">
        <v>0</v>
      </c>
      <c r="F72" s="98">
        <f>SUM(F73)</f>
        <v>926.5</v>
      </c>
    </row>
    <row r="73" spans="1:6" ht="37.5">
      <c r="A73" s="74" t="s">
        <v>447</v>
      </c>
      <c r="B73" s="74"/>
      <c r="C73" s="73" t="s">
        <v>172</v>
      </c>
      <c r="D73" s="73" t="s">
        <v>439</v>
      </c>
      <c r="E73" s="73"/>
      <c r="F73" s="75">
        <f>SUM(F74)</f>
        <v>926.5</v>
      </c>
    </row>
    <row r="74" spans="1:6" ht="18.75">
      <c r="A74" s="74" t="s">
        <v>123</v>
      </c>
      <c r="B74" s="74"/>
      <c r="C74" s="73" t="s">
        <v>172</v>
      </c>
      <c r="D74" s="73" t="s">
        <v>439</v>
      </c>
      <c r="E74" s="73" t="s">
        <v>122</v>
      </c>
      <c r="F74" s="75">
        <f>SUM('Прилож.3'!E257)</f>
        <v>926.5</v>
      </c>
    </row>
    <row r="75" spans="1:6" ht="18.75">
      <c r="A75" s="71" t="s">
        <v>294</v>
      </c>
      <c r="B75" s="71"/>
      <c r="C75" s="97" t="s">
        <v>172</v>
      </c>
      <c r="D75" s="97" t="s">
        <v>291</v>
      </c>
      <c r="E75" s="97"/>
      <c r="F75" s="98">
        <f>SUM(F76+F79)</f>
        <v>4643.4</v>
      </c>
    </row>
    <row r="76" spans="1:6" ht="18.75">
      <c r="A76" s="71" t="s">
        <v>121</v>
      </c>
      <c r="B76" s="71"/>
      <c r="C76" s="97" t="s">
        <v>172</v>
      </c>
      <c r="D76" s="97" t="s">
        <v>176</v>
      </c>
      <c r="E76" s="97" t="s">
        <v>0</v>
      </c>
      <c r="F76" s="98">
        <f>SUM(F77)</f>
        <v>3990.5</v>
      </c>
    </row>
    <row r="77" spans="1:6" ht="37.5">
      <c r="A77" s="74" t="s">
        <v>446</v>
      </c>
      <c r="B77" s="74"/>
      <c r="C77" s="73" t="s">
        <v>172</v>
      </c>
      <c r="D77" s="73" t="s">
        <v>438</v>
      </c>
      <c r="E77" s="73"/>
      <c r="F77" s="75">
        <f>SUM(F78)</f>
        <v>3990.5</v>
      </c>
    </row>
    <row r="78" spans="1:6" ht="18.75">
      <c r="A78" s="74" t="s">
        <v>123</v>
      </c>
      <c r="B78" s="74"/>
      <c r="C78" s="73" t="s">
        <v>172</v>
      </c>
      <c r="D78" s="73" t="s">
        <v>438</v>
      </c>
      <c r="E78" s="73" t="s">
        <v>122</v>
      </c>
      <c r="F78" s="75">
        <f>SUM('Прилож.3'!E261)</f>
        <v>3990.5</v>
      </c>
    </row>
    <row r="79" spans="1:6" ht="75">
      <c r="A79" s="71" t="s">
        <v>137</v>
      </c>
      <c r="B79" s="71"/>
      <c r="C79" s="97" t="s">
        <v>172</v>
      </c>
      <c r="D79" s="97" t="s">
        <v>177</v>
      </c>
      <c r="E79" s="97" t="s">
        <v>0</v>
      </c>
      <c r="F79" s="98">
        <f>SUM(F80)</f>
        <v>652.9</v>
      </c>
    </row>
    <row r="80" spans="1:6" ht="18.75">
      <c r="A80" s="74" t="s">
        <v>123</v>
      </c>
      <c r="B80" s="74"/>
      <c r="C80" s="73" t="s">
        <v>172</v>
      </c>
      <c r="D80" s="73" t="s">
        <v>177</v>
      </c>
      <c r="E80" s="73" t="s">
        <v>122</v>
      </c>
      <c r="F80" s="75">
        <f>SUM('Прилож.3'!E263)</f>
        <v>652.9</v>
      </c>
    </row>
    <row r="81" spans="1:6" ht="37.5">
      <c r="A81" s="71" t="s">
        <v>293</v>
      </c>
      <c r="B81" s="71"/>
      <c r="C81" s="97" t="s">
        <v>172</v>
      </c>
      <c r="D81" s="97" t="s">
        <v>292</v>
      </c>
      <c r="E81" s="97"/>
      <c r="F81" s="98">
        <f>SUM(F82)</f>
        <v>92.7</v>
      </c>
    </row>
    <row r="82" spans="1:6" ht="56.25">
      <c r="A82" s="71" t="s">
        <v>179</v>
      </c>
      <c r="B82" s="71"/>
      <c r="C82" s="97" t="s">
        <v>172</v>
      </c>
      <c r="D82" s="97" t="s">
        <v>178</v>
      </c>
      <c r="E82" s="97" t="s">
        <v>0</v>
      </c>
      <c r="F82" s="98">
        <f>SUM(F83)</f>
        <v>92.7</v>
      </c>
    </row>
    <row r="83" spans="1:6" ht="18.75">
      <c r="A83" s="74" t="s">
        <v>123</v>
      </c>
      <c r="B83" s="74"/>
      <c r="C83" s="73" t="s">
        <v>172</v>
      </c>
      <c r="D83" s="73" t="s">
        <v>178</v>
      </c>
      <c r="E83" s="73" t="s">
        <v>122</v>
      </c>
      <c r="F83" s="75">
        <f>SUM('Прилож.3'!E266)</f>
        <v>92.7</v>
      </c>
    </row>
    <row r="84" spans="1:6" ht="18.75">
      <c r="A84" s="71" t="s">
        <v>253</v>
      </c>
      <c r="B84" s="71"/>
      <c r="C84" s="97" t="s">
        <v>172</v>
      </c>
      <c r="D84" s="97" t="s">
        <v>254</v>
      </c>
      <c r="E84" s="73"/>
      <c r="F84" s="98">
        <f>SUM(F86)</f>
        <v>860</v>
      </c>
    </row>
    <row r="85" spans="1:6" ht="37.5">
      <c r="A85" s="71" t="s">
        <v>487</v>
      </c>
      <c r="B85" s="71"/>
      <c r="C85" s="97" t="s">
        <v>172</v>
      </c>
      <c r="D85" s="97" t="s">
        <v>180</v>
      </c>
      <c r="E85" s="97" t="s">
        <v>0</v>
      </c>
      <c r="F85" s="98">
        <f>SUM(F86)</f>
        <v>860</v>
      </c>
    </row>
    <row r="86" spans="1:6" ht="18.75">
      <c r="A86" s="74" t="s">
        <v>123</v>
      </c>
      <c r="B86" s="74"/>
      <c r="C86" s="73" t="s">
        <v>172</v>
      </c>
      <c r="D86" s="73" t="s">
        <v>180</v>
      </c>
      <c r="E86" s="73" t="s">
        <v>122</v>
      </c>
      <c r="F86" s="75">
        <f>SUM('Прилож.3'!E270)</f>
        <v>860</v>
      </c>
    </row>
    <row r="87" spans="1:6" ht="37.5">
      <c r="A87" s="71" t="s">
        <v>182</v>
      </c>
      <c r="B87" s="71"/>
      <c r="C87" s="97" t="s">
        <v>181</v>
      </c>
      <c r="D87" s="97" t="s">
        <v>0</v>
      </c>
      <c r="E87" s="97" t="s">
        <v>0</v>
      </c>
      <c r="F87" s="98">
        <f>SUM(F88+F92)</f>
        <v>2509.6</v>
      </c>
    </row>
    <row r="88" spans="1:6" ht="75">
      <c r="A88" s="71" t="s">
        <v>276</v>
      </c>
      <c r="B88" s="71"/>
      <c r="C88" s="97" t="s">
        <v>181</v>
      </c>
      <c r="D88" s="97" t="s">
        <v>278</v>
      </c>
      <c r="E88" s="97"/>
      <c r="F88" s="98">
        <f>SUM(F89)</f>
        <v>2064</v>
      </c>
    </row>
    <row r="89" spans="1:6" ht="18.75">
      <c r="A89" s="71" t="s">
        <v>121</v>
      </c>
      <c r="B89" s="71"/>
      <c r="C89" s="97" t="s">
        <v>181</v>
      </c>
      <c r="D89" s="97" t="s">
        <v>159</v>
      </c>
      <c r="E89" s="97" t="s">
        <v>0</v>
      </c>
      <c r="F89" s="98">
        <f>SUM(F90)</f>
        <v>2064</v>
      </c>
    </row>
    <row r="90" spans="1:6" ht="75">
      <c r="A90" s="74" t="s">
        <v>444</v>
      </c>
      <c r="B90" s="74"/>
      <c r="C90" s="73" t="s">
        <v>181</v>
      </c>
      <c r="D90" s="73" t="s">
        <v>455</v>
      </c>
      <c r="E90" s="73"/>
      <c r="F90" s="75">
        <f>SUM(F91)</f>
        <v>2064</v>
      </c>
    </row>
    <row r="91" spans="1:6" ht="18.75">
      <c r="A91" s="74" t="s">
        <v>123</v>
      </c>
      <c r="B91" s="74"/>
      <c r="C91" s="73" t="s">
        <v>181</v>
      </c>
      <c r="D91" s="73" t="s">
        <v>455</v>
      </c>
      <c r="E91" s="73" t="s">
        <v>122</v>
      </c>
      <c r="F91" s="75">
        <f>SUM('Прилож.3'!E276)</f>
        <v>2064</v>
      </c>
    </row>
    <row r="92" spans="1:6" ht="18.75">
      <c r="A92" s="71" t="s">
        <v>457</v>
      </c>
      <c r="B92" s="97"/>
      <c r="C92" s="97" t="s">
        <v>181</v>
      </c>
      <c r="D92" s="97" t="s">
        <v>456</v>
      </c>
      <c r="E92" s="97"/>
      <c r="F92" s="98">
        <f>SUM(F93)</f>
        <v>445.6</v>
      </c>
    </row>
    <row r="93" spans="1:6" ht="18.75">
      <c r="A93" s="121" t="s">
        <v>123</v>
      </c>
      <c r="B93" s="122"/>
      <c r="C93" s="122" t="s">
        <v>181</v>
      </c>
      <c r="D93" s="122" t="s">
        <v>456</v>
      </c>
      <c r="E93" s="122" t="s">
        <v>122</v>
      </c>
      <c r="F93" s="123">
        <f>SUM('Прилож.3'!E278)</f>
        <v>445.6</v>
      </c>
    </row>
    <row r="94" spans="1:6" ht="18.75">
      <c r="A94" s="71" t="s">
        <v>299</v>
      </c>
      <c r="B94" s="71"/>
      <c r="C94" s="97" t="s">
        <v>300</v>
      </c>
      <c r="D94" s="97"/>
      <c r="E94" s="97"/>
      <c r="F94" s="98">
        <f>SUM(F95+F100)</f>
        <v>7836.299999999999</v>
      </c>
    </row>
    <row r="95" spans="1:6" ht="18.75">
      <c r="A95" s="71" t="s">
        <v>184</v>
      </c>
      <c r="B95" s="71"/>
      <c r="C95" s="97" t="s">
        <v>183</v>
      </c>
      <c r="D95" s="97" t="s">
        <v>0</v>
      </c>
      <c r="E95" s="97" t="s">
        <v>0</v>
      </c>
      <c r="F95" s="98">
        <f>SUM(F96)</f>
        <v>6764.4</v>
      </c>
    </row>
    <row r="96" spans="1:6" ht="18.75">
      <c r="A96" s="71" t="s">
        <v>301</v>
      </c>
      <c r="B96" s="71"/>
      <c r="C96" s="97" t="s">
        <v>183</v>
      </c>
      <c r="D96" s="97" t="s">
        <v>302</v>
      </c>
      <c r="E96" s="97"/>
      <c r="F96" s="98">
        <f>SUM(F97)</f>
        <v>6764.4</v>
      </c>
    </row>
    <row r="97" spans="1:6" ht="18.75">
      <c r="A97" s="71" t="s">
        <v>121</v>
      </c>
      <c r="B97" s="71"/>
      <c r="C97" s="97" t="s">
        <v>183</v>
      </c>
      <c r="D97" s="97" t="s">
        <v>185</v>
      </c>
      <c r="E97" s="97" t="s">
        <v>0</v>
      </c>
      <c r="F97" s="98">
        <f>SUM(F98)</f>
        <v>6764.4</v>
      </c>
    </row>
    <row r="98" spans="1:6" ht="37.5">
      <c r="A98" s="74" t="s">
        <v>445</v>
      </c>
      <c r="B98" s="74"/>
      <c r="C98" s="73" t="s">
        <v>183</v>
      </c>
      <c r="D98" s="73" t="s">
        <v>442</v>
      </c>
      <c r="E98" s="73"/>
      <c r="F98" s="75">
        <f>SUM(F99)</f>
        <v>6764.4</v>
      </c>
    </row>
    <row r="99" spans="1:6" ht="18.75">
      <c r="A99" s="74" t="s">
        <v>123</v>
      </c>
      <c r="B99" s="74"/>
      <c r="C99" s="73" t="s">
        <v>183</v>
      </c>
      <c r="D99" s="73" t="s">
        <v>442</v>
      </c>
      <c r="E99" s="73" t="s">
        <v>122</v>
      </c>
      <c r="F99" s="75">
        <f>SUM('Прилож.3'!E284)</f>
        <v>6764.4</v>
      </c>
    </row>
    <row r="100" spans="1:6" ht="37.5">
      <c r="A100" s="71" t="s">
        <v>187</v>
      </c>
      <c r="B100" s="71"/>
      <c r="C100" s="97" t="s">
        <v>186</v>
      </c>
      <c r="D100" s="97" t="s">
        <v>0</v>
      </c>
      <c r="E100" s="97" t="s">
        <v>0</v>
      </c>
      <c r="F100" s="98">
        <f>SUM(F103+F101)</f>
        <v>1071.9</v>
      </c>
    </row>
    <row r="101" spans="1:6" ht="18.75">
      <c r="A101" s="71" t="s">
        <v>457</v>
      </c>
      <c r="B101" s="97"/>
      <c r="C101" s="97" t="s">
        <v>186</v>
      </c>
      <c r="D101" s="97" t="s">
        <v>456</v>
      </c>
      <c r="E101" s="97"/>
      <c r="F101" s="98">
        <f>SUM(F102)</f>
        <v>371.9</v>
      </c>
    </row>
    <row r="102" spans="1:6" ht="18.75">
      <c r="A102" s="121" t="s">
        <v>123</v>
      </c>
      <c r="B102" s="73"/>
      <c r="C102" s="73" t="s">
        <v>186</v>
      </c>
      <c r="D102" s="122" t="s">
        <v>456</v>
      </c>
      <c r="E102" s="122" t="s">
        <v>122</v>
      </c>
      <c r="F102" s="123">
        <f>SUM('Прилож.3'!E290)</f>
        <v>371.9</v>
      </c>
    </row>
    <row r="103" spans="1:6" ht="18.75">
      <c r="A103" s="71" t="s">
        <v>253</v>
      </c>
      <c r="B103" s="71"/>
      <c r="C103" s="97" t="s">
        <v>186</v>
      </c>
      <c r="D103" s="97" t="s">
        <v>254</v>
      </c>
      <c r="E103" s="97"/>
      <c r="F103" s="98">
        <f>SUM(F105)</f>
        <v>700</v>
      </c>
    </row>
    <row r="104" spans="1:6" ht="37.5">
      <c r="A104" s="71" t="s">
        <v>193</v>
      </c>
      <c r="B104" s="71"/>
      <c r="C104" s="97" t="s">
        <v>186</v>
      </c>
      <c r="D104" s="97" t="s">
        <v>192</v>
      </c>
      <c r="E104" s="97" t="s">
        <v>0</v>
      </c>
      <c r="F104" s="98">
        <f>SUM(F105)</f>
        <v>700</v>
      </c>
    </row>
    <row r="105" spans="1:6" ht="38.25" thickBot="1">
      <c r="A105" s="4" t="s">
        <v>191</v>
      </c>
      <c r="B105" s="4"/>
      <c r="C105" s="5" t="s">
        <v>186</v>
      </c>
      <c r="D105" s="5" t="s">
        <v>192</v>
      </c>
      <c r="E105" s="5" t="s">
        <v>190</v>
      </c>
      <c r="F105" s="13">
        <f>SUM('Прилож.3'!E295)</f>
        <v>700</v>
      </c>
    </row>
    <row r="106" spans="1:6" ht="35.25" thickBot="1">
      <c r="A106" s="31" t="s">
        <v>330</v>
      </c>
      <c r="B106" s="27" t="s">
        <v>331</v>
      </c>
      <c r="C106" s="37"/>
      <c r="D106" s="38"/>
      <c r="E106" s="37"/>
      <c r="F106" s="30">
        <f>SUM(F107+F178)</f>
        <v>151609.3</v>
      </c>
    </row>
    <row r="107" spans="1:6" ht="19.5" thickBot="1">
      <c r="A107" s="34" t="s">
        <v>265</v>
      </c>
      <c r="B107" s="34"/>
      <c r="C107" s="35" t="s">
        <v>266</v>
      </c>
      <c r="D107" s="35"/>
      <c r="E107" s="35"/>
      <c r="F107" s="36">
        <f>SUM(F108+F120+F156+F152+F147)</f>
        <v>148815.69999999998</v>
      </c>
    </row>
    <row r="108" spans="1:6" ht="18.75">
      <c r="A108" s="118" t="s">
        <v>119</v>
      </c>
      <c r="B108" s="118"/>
      <c r="C108" s="119" t="s">
        <v>118</v>
      </c>
      <c r="D108" s="119" t="s">
        <v>0</v>
      </c>
      <c r="E108" s="119" t="s">
        <v>0</v>
      </c>
      <c r="F108" s="120">
        <f>SUM(F110+F113+F115+F117)</f>
        <v>49582.9</v>
      </c>
    </row>
    <row r="109" spans="1:6" ht="18.75">
      <c r="A109" s="118" t="s">
        <v>288</v>
      </c>
      <c r="B109" s="118"/>
      <c r="C109" s="97" t="s">
        <v>118</v>
      </c>
      <c r="D109" s="97" t="s">
        <v>287</v>
      </c>
      <c r="E109" s="119"/>
      <c r="F109" s="120">
        <f>SUM(F110+F113+F115)</f>
        <v>49055.5</v>
      </c>
    </row>
    <row r="110" spans="1:6" ht="18.75">
      <c r="A110" s="71" t="s">
        <v>121</v>
      </c>
      <c r="B110" s="71"/>
      <c r="C110" s="97" t="s">
        <v>118</v>
      </c>
      <c r="D110" s="97" t="s">
        <v>120</v>
      </c>
      <c r="E110" s="97" t="s">
        <v>0</v>
      </c>
      <c r="F110" s="98">
        <f>SUM(F111)</f>
        <v>44255.7</v>
      </c>
    </row>
    <row r="111" spans="1:6" ht="37.5">
      <c r="A111" s="71" t="s">
        <v>450</v>
      </c>
      <c r="B111" s="74"/>
      <c r="C111" s="97" t="s">
        <v>118</v>
      </c>
      <c r="D111" s="97" t="s">
        <v>452</v>
      </c>
      <c r="E111" s="97"/>
      <c r="F111" s="75">
        <f>SUM(F112)</f>
        <v>44255.7</v>
      </c>
    </row>
    <row r="112" spans="1:6" ht="18.75">
      <c r="A112" s="74" t="s">
        <v>123</v>
      </c>
      <c r="B112" s="74"/>
      <c r="C112" s="73" t="s">
        <v>118</v>
      </c>
      <c r="D112" s="73" t="s">
        <v>452</v>
      </c>
      <c r="E112" s="73" t="s">
        <v>122</v>
      </c>
      <c r="F112" s="75">
        <f>SUM('Прилож.3'!E176)</f>
        <v>44255.7</v>
      </c>
    </row>
    <row r="113" spans="1:6" ht="56.25">
      <c r="A113" s="71" t="s">
        <v>125</v>
      </c>
      <c r="B113" s="71"/>
      <c r="C113" s="97" t="s">
        <v>118</v>
      </c>
      <c r="D113" s="97" t="s">
        <v>124</v>
      </c>
      <c r="E113" s="97" t="s">
        <v>0</v>
      </c>
      <c r="F113" s="98">
        <f>SUM(F114)</f>
        <v>3785</v>
      </c>
    </row>
    <row r="114" spans="1:6" ht="18.75">
      <c r="A114" s="74" t="s">
        <v>123</v>
      </c>
      <c r="B114" s="74"/>
      <c r="C114" s="73" t="s">
        <v>118</v>
      </c>
      <c r="D114" s="73" t="s">
        <v>124</v>
      </c>
      <c r="E114" s="73" t="s">
        <v>122</v>
      </c>
      <c r="F114" s="75">
        <f>SUM('Прилож.3'!E178)</f>
        <v>3785</v>
      </c>
    </row>
    <row r="115" spans="1:6" ht="56.25">
      <c r="A115" s="71" t="s">
        <v>127</v>
      </c>
      <c r="B115" s="71"/>
      <c r="C115" s="97" t="s">
        <v>118</v>
      </c>
      <c r="D115" s="97" t="s">
        <v>126</v>
      </c>
      <c r="E115" s="97" t="s">
        <v>0</v>
      </c>
      <c r="F115" s="98">
        <f>SUM(F116)</f>
        <v>1014.8</v>
      </c>
    </row>
    <row r="116" spans="1:6" ht="18.75">
      <c r="A116" s="74" t="s">
        <v>123</v>
      </c>
      <c r="B116" s="74"/>
      <c r="C116" s="73" t="s">
        <v>118</v>
      </c>
      <c r="D116" s="73" t="s">
        <v>126</v>
      </c>
      <c r="E116" s="73" t="s">
        <v>122</v>
      </c>
      <c r="F116" s="75">
        <f>SUM('Прилож.3'!E180)</f>
        <v>1014.8</v>
      </c>
    </row>
    <row r="117" spans="1:6" ht="18.75">
      <c r="A117" s="71" t="s">
        <v>253</v>
      </c>
      <c r="B117" s="74"/>
      <c r="C117" s="97" t="s">
        <v>118</v>
      </c>
      <c r="D117" s="97" t="s">
        <v>254</v>
      </c>
      <c r="E117" s="97"/>
      <c r="F117" s="98">
        <f>SUM(F119)</f>
        <v>527.4</v>
      </c>
    </row>
    <row r="118" spans="1:6" ht="37.5">
      <c r="A118" s="71" t="s">
        <v>169</v>
      </c>
      <c r="B118" s="74"/>
      <c r="C118" s="97" t="s">
        <v>118</v>
      </c>
      <c r="D118" s="97" t="s">
        <v>168</v>
      </c>
      <c r="E118" s="97" t="s">
        <v>0</v>
      </c>
      <c r="F118" s="98">
        <f>SUM(F119)</f>
        <v>527.4</v>
      </c>
    </row>
    <row r="119" spans="1:6" ht="18.75">
      <c r="A119" s="74" t="s">
        <v>123</v>
      </c>
      <c r="B119" s="74"/>
      <c r="C119" s="73" t="s">
        <v>118</v>
      </c>
      <c r="D119" s="73" t="s">
        <v>168</v>
      </c>
      <c r="E119" s="73" t="s">
        <v>122</v>
      </c>
      <c r="F119" s="75">
        <f>SUM('Прилож.3'!E183)</f>
        <v>527.4</v>
      </c>
    </row>
    <row r="120" spans="1:6" ht="18.75">
      <c r="A120" s="71" t="s">
        <v>129</v>
      </c>
      <c r="B120" s="71"/>
      <c r="C120" s="97" t="s">
        <v>128</v>
      </c>
      <c r="D120" s="97" t="s">
        <v>0</v>
      </c>
      <c r="E120" s="97" t="s">
        <v>0</v>
      </c>
      <c r="F120" s="98">
        <f>SUM(F121+F136+F140+F144)</f>
        <v>84590.79999999999</v>
      </c>
    </row>
    <row r="121" spans="1:6" ht="37.5">
      <c r="A121" s="71" t="s">
        <v>284</v>
      </c>
      <c r="B121" s="71"/>
      <c r="C121" s="97" t="s">
        <v>128</v>
      </c>
      <c r="D121" s="97" t="s">
        <v>283</v>
      </c>
      <c r="E121" s="97"/>
      <c r="F121" s="98">
        <f>SUM(F123+F127+F129+F131+F133)</f>
        <v>68175.4</v>
      </c>
    </row>
    <row r="122" spans="1:6" ht="18.75">
      <c r="A122" s="71" t="s">
        <v>121</v>
      </c>
      <c r="B122" s="71"/>
      <c r="C122" s="97" t="s">
        <v>128</v>
      </c>
      <c r="D122" s="97" t="s">
        <v>130</v>
      </c>
      <c r="E122" s="97"/>
      <c r="F122" s="98">
        <f>SUM(F123+F127+F129+F131+F133)</f>
        <v>68175.4</v>
      </c>
    </row>
    <row r="123" spans="1:6" ht="37.5">
      <c r="A123" s="71" t="s">
        <v>443</v>
      </c>
      <c r="B123" s="71"/>
      <c r="C123" s="97" t="s">
        <v>128</v>
      </c>
      <c r="D123" s="97" t="s">
        <v>453</v>
      </c>
      <c r="E123" s="97" t="s">
        <v>0</v>
      </c>
      <c r="F123" s="98">
        <f>SUM(F124:F126)</f>
        <v>16253</v>
      </c>
    </row>
    <row r="124" spans="1:6" ht="18.75">
      <c r="A124" s="74" t="s">
        <v>123</v>
      </c>
      <c r="B124" s="74"/>
      <c r="C124" s="73" t="s">
        <v>128</v>
      </c>
      <c r="D124" s="73" t="s">
        <v>453</v>
      </c>
      <c r="E124" s="73" t="s">
        <v>122</v>
      </c>
      <c r="F124" s="75">
        <f>SUM('Прилож.3'!E187)</f>
        <v>12684.6</v>
      </c>
    </row>
    <row r="125" spans="1:6" ht="37.5">
      <c r="A125" s="74" t="s">
        <v>449</v>
      </c>
      <c r="B125" s="74"/>
      <c r="C125" s="73" t="s">
        <v>128</v>
      </c>
      <c r="D125" s="73" t="s">
        <v>453</v>
      </c>
      <c r="E125" s="73" t="s">
        <v>131</v>
      </c>
      <c r="F125" s="75">
        <f>SUM('Прилож.3'!E188)</f>
        <v>68.4</v>
      </c>
    </row>
    <row r="126" spans="1:6" ht="37.5">
      <c r="A126" s="74" t="s">
        <v>423</v>
      </c>
      <c r="B126" s="73"/>
      <c r="C126" s="73" t="s">
        <v>128</v>
      </c>
      <c r="D126" s="73" t="s">
        <v>453</v>
      </c>
      <c r="E126" s="73" t="s">
        <v>422</v>
      </c>
      <c r="F126" s="75">
        <f>SUM('Прилож.3'!E189)</f>
        <v>3500</v>
      </c>
    </row>
    <row r="127" spans="1:6" ht="75">
      <c r="A127" s="71" t="s">
        <v>134</v>
      </c>
      <c r="B127" s="71"/>
      <c r="C127" s="97" t="s">
        <v>128</v>
      </c>
      <c r="D127" s="97" t="s">
        <v>133</v>
      </c>
      <c r="E127" s="97" t="s">
        <v>0</v>
      </c>
      <c r="F127" s="98">
        <f>SUM(F128)</f>
        <v>1574.1</v>
      </c>
    </row>
    <row r="128" spans="1:6" ht="18.75">
      <c r="A128" s="74" t="s">
        <v>123</v>
      </c>
      <c r="B128" s="74"/>
      <c r="C128" s="73" t="s">
        <v>128</v>
      </c>
      <c r="D128" s="73" t="s">
        <v>133</v>
      </c>
      <c r="E128" s="73" t="s">
        <v>122</v>
      </c>
      <c r="F128" s="75">
        <f>SUM('Прилож.3'!E191)</f>
        <v>1574.1</v>
      </c>
    </row>
    <row r="129" spans="1:6" ht="56.25">
      <c r="A129" s="71" t="s">
        <v>125</v>
      </c>
      <c r="B129" s="71"/>
      <c r="C129" s="97" t="s">
        <v>128</v>
      </c>
      <c r="D129" s="97" t="s">
        <v>135</v>
      </c>
      <c r="E129" s="97" t="s">
        <v>0</v>
      </c>
      <c r="F129" s="98">
        <f>SUM(F130)</f>
        <v>130</v>
      </c>
    </row>
    <row r="130" spans="1:6" ht="18.75">
      <c r="A130" s="74" t="s">
        <v>123</v>
      </c>
      <c r="B130" s="74"/>
      <c r="C130" s="73" t="s">
        <v>128</v>
      </c>
      <c r="D130" s="73" t="s">
        <v>135</v>
      </c>
      <c r="E130" s="73" t="s">
        <v>122</v>
      </c>
      <c r="F130" s="75">
        <f>SUM('Прилож.3'!E193)</f>
        <v>130</v>
      </c>
    </row>
    <row r="131" spans="1:6" ht="75">
      <c r="A131" s="71" t="s">
        <v>137</v>
      </c>
      <c r="B131" s="71"/>
      <c r="C131" s="97" t="s">
        <v>128</v>
      </c>
      <c r="D131" s="97" t="s">
        <v>136</v>
      </c>
      <c r="E131" s="97" t="s">
        <v>0</v>
      </c>
      <c r="F131" s="98">
        <f>SUM(F132)</f>
        <v>159.3</v>
      </c>
    </row>
    <row r="132" spans="1:6" ht="18.75">
      <c r="A132" s="74" t="s">
        <v>123</v>
      </c>
      <c r="B132" s="74"/>
      <c r="C132" s="73" t="s">
        <v>128</v>
      </c>
      <c r="D132" s="73" t="s">
        <v>136</v>
      </c>
      <c r="E132" s="73" t="s">
        <v>122</v>
      </c>
      <c r="F132" s="75">
        <f>SUM('Прилож.3'!E195)</f>
        <v>159.3</v>
      </c>
    </row>
    <row r="133" spans="1:6" ht="75">
      <c r="A133" s="71" t="s">
        <v>139</v>
      </c>
      <c r="B133" s="71"/>
      <c r="C133" s="97" t="s">
        <v>128</v>
      </c>
      <c r="D133" s="97" t="s">
        <v>138</v>
      </c>
      <c r="E133" s="97" t="s">
        <v>0</v>
      </c>
      <c r="F133" s="98">
        <f>SUM(F134:F135)</f>
        <v>50059</v>
      </c>
    </row>
    <row r="134" spans="1:6" ht="18.75">
      <c r="A134" s="74" t="s">
        <v>123</v>
      </c>
      <c r="B134" s="74"/>
      <c r="C134" s="73" t="s">
        <v>128</v>
      </c>
      <c r="D134" s="73" t="s">
        <v>138</v>
      </c>
      <c r="E134" s="73" t="s">
        <v>122</v>
      </c>
      <c r="F134" s="75">
        <f>SUM('Прилож.3'!E197)</f>
        <v>49908.3</v>
      </c>
    </row>
    <row r="135" spans="1:6" ht="18.75">
      <c r="A135" s="74" t="s">
        <v>132</v>
      </c>
      <c r="B135" s="74"/>
      <c r="C135" s="73" t="s">
        <v>128</v>
      </c>
      <c r="D135" s="73" t="s">
        <v>138</v>
      </c>
      <c r="E135" s="73" t="s">
        <v>131</v>
      </c>
      <c r="F135" s="75">
        <f>SUM('Прилож.3'!E198)</f>
        <v>150.7</v>
      </c>
    </row>
    <row r="136" spans="1:6" ht="18.75">
      <c r="A136" s="71" t="s">
        <v>286</v>
      </c>
      <c r="B136" s="71"/>
      <c r="C136" s="97" t="s">
        <v>128</v>
      </c>
      <c r="D136" s="97" t="s">
        <v>285</v>
      </c>
      <c r="E136" s="97"/>
      <c r="F136" s="98">
        <f>SUM(F137)</f>
        <v>10136.9</v>
      </c>
    </row>
    <row r="137" spans="1:6" ht="18.75">
      <c r="A137" s="71" t="s">
        <v>121</v>
      </c>
      <c r="B137" s="71"/>
      <c r="C137" s="97" t="s">
        <v>128</v>
      </c>
      <c r="D137" s="97" t="s">
        <v>140</v>
      </c>
      <c r="E137" s="97" t="s">
        <v>0</v>
      </c>
      <c r="F137" s="98">
        <f>SUM(F138)</f>
        <v>10136.9</v>
      </c>
    </row>
    <row r="138" spans="1:6" ht="37.5">
      <c r="A138" s="71" t="s">
        <v>443</v>
      </c>
      <c r="B138" s="74"/>
      <c r="C138" s="73" t="s">
        <v>128</v>
      </c>
      <c r="D138" s="73" t="s">
        <v>454</v>
      </c>
      <c r="E138" s="73"/>
      <c r="F138" s="75">
        <f>SUM('Прилож.3'!E201-'Прилож.4'!F53)</f>
        <v>10136.9</v>
      </c>
    </row>
    <row r="139" spans="1:6" ht="18.75">
      <c r="A139" s="74" t="s">
        <v>123</v>
      </c>
      <c r="B139" s="74"/>
      <c r="C139" s="73" t="s">
        <v>128</v>
      </c>
      <c r="D139" s="73" t="s">
        <v>454</v>
      </c>
      <c r="E139" s="73" t="s">
        <v>122</v>
      </c>
      <c r="F139" s="75">
        <f>SUM('Прилож.3'!E202-'Прилож.4'!F54)</f>
        <v>10136.9</v>
      </c>
    </row>
    <row r="140" spans="1:6" ht="18.75">
      <c r="A140" s="71" t="s">
        <v>271</v>
      </c>
      <c r="B140" s="71"/>
      <c r="C140" s="97" t="s">
        <v>128</v>
      </c>
      <c r="D140" s="97" t="s">
        <v>269</v>
      </c>
      <c r="E140" s="73"/>
      <c r="F140" s="75">
        <f>SUM(F141)</f>
        <v>5833.6</v>
      </c>
    </row>
    <row r="141" spans="1:6" ht="18.75">
      <c r="A141" s="71" t="s">
        <v>121</v>
      </c>
      <c r="B141" s="71"/>
      <c r="C141" s="97" t="s">
        <v>128</v>
      </c>
      <c r="D141" s="97" t="s">
        <v>270</v>
      </c>
      <c r="E141" s="73"/>
      <c r="F141" s="75">
        <f>SUM(F142)</f>
        <v>5833.6</v>
      </c>
    </row>
    <row r="142" spans="1:6" ht="75">
      <c r="A142" s="71" t="s">
        <v>146</v>
      </c>
      <c r="B142" s="71"/>
      <c r="C142" s="97" t="s">
        <v>128</v>
      </c>
      <c r="D142" s="97" t="s">
        <v>145</v>
      </c>
      <c r="E142" s="97" t="s">
        <v>0</v>
      </c>
      <c r="F142" s="98">
        <f>SUM(F143)</f>
        <v>5833.6</v>
      </c>
    </row>
    <row r="143" spans="1:6" ht="18.75">
      <c r="A143" s="74" t="s">
        <v>123</v>
      </c>
      <c r="B143" s="74"/>
      <c r="C143" s="73" t="s">
        <v>128</v>
      </c>
      <c r="D143" s="73" t="s">
        <v>145</v>
      </c>
      <c r="E143" s="73" t="s">
        <v>122</v>
      </c>
      <c r="F143" s="75">
        <f>SUM('Прилож.3'!E212)</f>
        <v>5833.6</v>
      </c>
    </row>
    <row r="144" spans="1:6" ht="18.75">
      <c r="A144" s="71" t="s">
        <v>268</v>
      </c>
      <c r="B144" s="71"/>
      <c r="C144" s="97" t="s">
        <v>128</v>
      </c>
      <c r="D144" s="97" t="s">
        <v>267</v>
      </c>
      <c r="E144" s="73"/>
      <c r="F144" s="98">
        <f>SUM(F146)</f>
        <v>444.9</v>
      </c>
    </row>
    <row r="145" spans="1:6" ht="18.75">
      <c r="A145" s="71" t="s">
        <v>148</v>
      </c>
      <c r="B145" s="71"/>
      <c r="C145" s="97" t="s">
        <v>128</v>
      </c>
      <c r="D145" s="97" t="s">
        <v>147</v>
      </c>
      <c r="E145" s="97" t="s">
        <v>0</v>
      </c>
      <c r="F145" s="98">
        <f>SUM(F146)</f>
        <v>444.9</v>
      </c>
    </row>
    <row r="146" spans="1:6" ht="18.75">
      <c r="A146" s="74" t="s">
        <v>123</v>
      </c>
      <c r="B146" s="74"/>
      <c r="C146" s="73" t="s">
        <v>128</v>
      </c>
      <c r="D146" s="73" t="s">
        <v>147</v>
      </c>
      <c r="E146" s="73" t="s">
        <v>122</v>
      </c>
      <c r="F146" s="75">
        <f>SUM('Прилож.3'!E215)</f>
        <v>444.9</v>
      </c>
    </row>
    <row r="147" spans="1:6" ht="18.75">
      <c r="A147" s="82" t="s">
        <v>357</v>
      </c>
      <c r="B147" s="74"/>
      <c r="C147" s="97" t="s">
        <v>358</v>
      </c>
      <c r="D147" s="97"/>
      <c r="E147" s="97"/>
      <c r="F147" s="98">
        <f>SUM(F148)</f>
        <v>2300.8</v>
      </c>
    </row>
    <row r="148" spans="1:6" ht="75">
      <c r="A148" s="82" t="s">
        <v>276</v>
      </c>
      <c r="B148" s="74"/>
      <c r="C148" s="97" t="s">
        <v>358</v>
      </c>
      <c r="D148" s="97" t="s">
        <v>278</v>
      </c>
      <c r="E148" s="97"/>
      <c r="F148" s="98">
        <f>SUM(F150)</f>
        <v>2300.8</v>
      </c>
    </row>
    <row r="149" spans="1:6" ht="18.75">
      <c r="A149" s="82" t="s">
        <v>121</v>
      </c>
      <c r="B149" s="74"/>
      <c r="C149" s="97" t="s">
        <v>358</v>
      </c>
      <c r="D149" s="97" t="s">
        <v>159</v>
      </c>
      <c r="E149" s="97"/>
      <c r="F149" s="98">
        <f>SUM(F150)</f>
        <v>2300.8</v>
      </c>
    </row>
    <row r="150" spans="1:6" ht="75">
      <c r="A150" s="74" t="s">
        <v>444</v>
      </c>
      <c r="B150" s="73"/>
      <c r="C150" s="73" t="s">
        <v>358</v>
      </c>
      <c r="D150" s="73" t="s">
        <v>455</v>
      </c>
      <c r="E150" s="73"/>
      <c r="F150" s="75">
        <f>SUM(F151)</f>
        <v>2300.8</v>
      </c>
    </row>
    <row r="151" spans="1:6" ht="18.75">
      <c r="A151" s="74" t="s">
        <v>123</v>
      </c>
      <c r="B151" s="73"/>
      <c r="C151" s="73" t="s">
        <v>358</v>
      </c>
      <c r="D151" s="73" t="s">
        <v>455</v>
      </c>
      <c r="E151" s="73" t="s">
        <v>122</v>
      </c>
      <c r="F151" s="75">
        <f>SUM('Прилож.3'!E220)</f>
        <v>2300.8</v>
      </c>
    </row>
    <row r="152" spans="1:6" ht="18.75">
      <c r="A152" s="71" t="s">
        <v>150</v>
      </c>
      <c r="B152" s="71"/>
      <c r="C152" s="97" t="s">
        <v>149</v>
      </c>
      <c r="D152" s="97" t="s">
        <v>0</v>
      </c>
      <c r="E152" s="97" t="s">
        <v>0</v>
      </c>
      <c r="F152" s="98">
        <f>SUM(F153)</f>
        <v>300</v>
      </c>
    </row>
    <row r="153" spans="1:6" ht="18.75">
      <c r="A153" s="71" t="s">
        <v>150</v>
      </c>
      <c r="B153" s="71"/>
      <c r="C153" s="97" t="s">
        <v>149</v>
      </c>
      <c r="D153" s="97" t="s">
        <v>254</v>
      </c>
      <c r="E153" s="97"/>
      <c r="F153" s="98">
        <f>SUM(F154)</f>
        <v>300</v>
      </c>
    </row>
    <row r="154" spans="1:6" ht="37.5">
      <c r="A154" s="71" t="s">
        <v>153</v>
      </c>
      <c r="B154" s="71"/>
      <c r="C154" s="97" t="s">
        <v>149</v>
      </c>
      <c r="D154" s="97" t="s">
        <v>152</v>
      </c>
      <c r="E154" s="97" t="s">
        <v>0</v>
      </c>
      <c r="F154" s="98">
        <f>SUM(F155)</f>
        <v>300</v>
      </c>
    </row>
    <row r="155" spans="1:6" ht="24.75" customHeight="1">
      <c r="A155" s="74" t="s">
        <v>155</v>
      </c>
      <c r="B155" s="74"/>
      <c r="C155" s="73" t="s">
        <v>149</v>
      </c>
      <c r="D155" s="73" t="s">
        <v>152</v>
      </c>
      <c r="E155" s="73" t="s">
        <v>473</v>
      </c>
      <c r="F155" s="75">
        <f>SUM('Прилож.3'!E226)</f>
        <v>300</v>
      </c>
    </row>
    <row r="156" spans="1:6" ht="18.75">
      <c r="A156" s="71" t="s">
        <v>157</v>
      </c>
      <c r="B156" s="71"/>
      <c r="C156" s="97" t="s">
        <v>156</v>
      </c>
      <c r="D156" s="97" t="s">
        <v>0</v>
      </c>
      <c r="E156" s="97" t="s">
        <v>0</v>
      </c>
      <c r="F156" s="98">
        <f>SUM(F157+F160+F169+F167)</f>
        <v>12041.199999999999</v>
      </c>
    </row>
    <row r="157" spans="1:6" ht="18.75">
      <c r="A157" s="71" t="s">
        <v>275</v>
      </c>
      <c r="B157" s="71"/>
      <c r="C157" s="97" t="s">
        <v>156</v>
      </c>
      <c r="D157" s="97" t="s">
        <v>277</v>
      </c>
      <c r="E157" s="97"/>
      <c r="F157" s="98">
        <f>SUM(F158)</f>
        <v>320</v>
      </c>
    </row>
    <row r="158" spans="1:6" ht="18.75">
      <c r="A158" s="71" t="s">
        <v>151</v>
      </c>
      <c r="B158" s="71"/>
      <c r="C158" s="97" t="s">
        <v>156</v>
      </c>
      <c r="D158" s="97" t="s">
        <v>158</v>
      </c>
      <c r="E158" s="97" t="s">
        <v>0</v>
      </c>
      <c r="F158" s="98">
        <f>SUM(F159)</f>
        <v>320</v>
      </c>
    </row>
    <row r="159" spans="1:6" ht="18.75">
      <c r="A159" s="74" t="s">
        <v>123</v>
      </c>
      <c r="B159" s="74"/>
      <c r="C159" s="73" t="s">
        <v>156</v>
      </c>
      <c r="D159" s="73" t="s">
        <v>158</v>
      </c>
      <c r="E159" s="73" t="s">
        <v>122</v>
      </c>
      <c r="F159" s="75">
        <f>SUM('Прилож.3'!E230-F62)</f>
        <v>320</v>
      </c>
    </row>
    <row r="160" spans="1:6" ht="75">
      <c r="A160" s="71" t="s">
        <v>276</v>
      </c>
      <c r="B160" s="71"/>
      <c r="C160" s="97" t="s">
        <v>156</v>
      </c>
      <c r="D160" s="97" t="s">
        <v>278</v>
      </c>
      <c r="E160" s="97"/>
      <c r="F160" s="98">
        <f>SUM(F161)</f>
        <v>7965.799999999999</v>
      </c>
    </row>
    <row r="161" spans="1:6" ht="18.75">
      <c r="A161" s="71" t="s">
        <v>121</v>
      </c>
      <c r="B161" s="71"/>
      <c r="C161" s="97" t="s">
        <v>156</v>
      </c>
      <c r="D161" s="97" t="s">
        <v>159</v>
      </c>
      <c r="E161" s="97" t="s">
        <v>0</v>
      </c>
      <c r="F161" s="98">
        <f>SUM(F162:F162)</f>
        <v>7965.799999999999</v>
      </c>
    </row>
    <row r="162" spans="1:6" ht="18.75">
      <c r="A162" s="74" t="s">
        <v>123</v>
      </c>
      <c r="B162" s="74"/>
      <c r="C162" s="73" t="s">
        <v>156</v>
      </c>
      <c r="D162" s="73" t="s">
        <v>159</v>
      </c>
      <c r="E162" s="73"/>
      <c r="F162" s="75">
        <f>SUM(F163+F165)</f>
        <v>7965.799999999999</v>
      </c>
    </row>
    <row r="163" spans="1:6" ht="75">
      <c r="A163" s="74" t="s">
        <v>444</v>
      </c>
      <c r="B163" s="73"/>
      <c r="C163" s="73" t="s">
        <v>156</v>
      </c>
      <c r="D163" s="73" t="s">
        <v>455</v>
      </c>
      <c r="E163" s="73"/>
      <c r="F163" s="75">
        <f>SUM('Прилож.3'!E234)</f>
        <v>7935.9</v>
      </c>
    </row>
    <row r="164" spans="1:6" ht="18.75">
      <c r="A164" s="74" t="s">
        <v>123</v>
      </c>
      <c r="B164" s="73"/>
      <c r="C164" s="73" t="s">
        <v>156</v>
      </c>
      <c r="D164" s="73" t="s">
        <v>455</v>
      </c>
      <c r="E164" s="73" t="s">
        <v>122</v>
      </c>
      <c r="F164" s="75">
        <f>SUM('Прилож.3'!E234)</f>
        <v>7935.9</v>
      </c>
    </row>
    <row r="165" spans="1:6" ht="37.5">
      <c r="A165" s="71" t="s">
        <v>161</v>
      </c>
      <c r="B165" s="71"/>
      <c r="C165" s="97" t="s">
        <v>156</v>
      </c>
      <c r="D165" s="97" t="s">
        <v>160</v>
      </c>
      <c r="E165" s="97" t="s">
        <v>0</v>
      </c>
      <c r="F165" s="98">
        <f>SUM(F166)</f>
        <v>29.9</v>
      </c>
    </row>
    <row r="166" spans="1:6" ht="18.75">
      <c r="A166" s="74" t="s">
        <v>163</v>
      </c>
      <c r="B166" s="74"/>
      <c r="C166" s="73" t="s">
        <v>156</v>
      </c>
      <c r="D166" s="73" t="s">
        <v>160</v>
      </c>
      <c r="E166" s="73" t="s">
        <v>162</v>
      </c>
      <c r="F166" s="75">
        <f>SUM('Прилож.3'!E236)</f>
        <v>29.9</v>
      </c>
    </row>
    <row r="167" spans="1:6" ht="18.75">
      <c r="A167" s="71" t="s">
        <v>457</v>
      </c>
      <c r="B167" s="97"/>
      <c r="C167" s="97" t="s">
        <v>156</v>
      </c>
      <c r="D167" s="97" t="s">
        <v>456</v>
      </c>
      <c r="E167" s="97"/>
      <c r="F167" s="98">
        <f>SUM(F168)</f>
        <v>1875.4</v>
      </c>
    </row>
    <row r="168" spans="1:6" ht="18.75">
      <c r="A168" s="74" t="s">
        <v>123</v>
      </c>
      <c r="B168" s="73"/>
      <c r="C168" s="73" t="s">
        <v>156</v>
      </c>
      <c r="D168" s="122" t="s">
        <v>456</v>
      </c>
      <c r="E168" s="122" t="s">
        <v>122</v>
      </c>
      <c r="F168" s="123">
        <v>1875.4</v>
      </c>
    </row>
    <row r="169" spans="1:6" ht="18.75">
      <c r="A169" s="71" t="s">
        <v>253</v>
      </c>
      <c r="B169" s="71"/>
      <c r="C169" s="97" t="s">
        <v>156</v>
      </c>
      <c r="D169" s="97" t="s">
        <v>254</v>
      </c>
      <c r="E169" s="97"/>
      <c r="F169" s="98">
        <f>SUM(F170+F172+F174+F176)</f>
        <v>1880</v>
      </c>
    </row>
    <row r="170" spans="1:6" ht="56.25">
      <c r="A170" s="71" t="s">
        <v>66</v>
      </c>
      <c r="B170" s="71"/>
      <c r="C170" s="97" t="s">
        <v>156</v>
      </c>
      <c r="D170" s="97" t="s">
        <v>65</v>
      </c>
      <c r="E170" s="97" t="s">
        <v>0</v>
      </c>
      <c r="F170" s="98">
        <f>SUM(F171)</f>
        <v>5</v>
      </c>
    </row>
    <row r="171" spans="1:6" ht="18.75">
      <c r="A171" s="74" t="s">
        <v>123</v>
      </c>
      <c r="B171" s="74"/>
      <c r="C171" s="73" t="s">
        <v>156</v>
      </c>
      <c r="D171" s="73" t="s">
        <v>65</v>
      </c>
      <c r="E171" s="73" t="s">
        <v>122</v>
      </c>
      <c r="F171" s="75">
        <f>SUM('Прилож.3'!E241)</f>
        <v>5</v>
      </c>
    </row>
    <row r="172" spans="1:6" ht="56.25">
      <c r="A172" s="71" t="s">
        <v>165</v>
      </c>
      <c r="B172" s="71"/>
      <c r="C172" s="97" t="s">
        <v>156</v>
      </c>
      <c r="D172" s="97" t="s">
        <v>164</v>
      </c>
      <c r="E172" s="97" t="s">
        <v>0</v>
      </c>
      <c r="F172" s="98">
        <f>SUM(F173)</f>
        <v>1145</v>
      </c>
    </row>
    <row r="173" spans="1:6" ht="18.75">
      <c r="A173" s="74" t="s">
        <v>123</v>
      </c>
      <c r="B173" s="74"/>
      <c r="C173" s="73" t="s">
        <v>156</v>
      </c>
      <c r="D173" s="73" t="s">
        <v>164</v>
      </c>
      <c r="E173" s="73" t="s">
        <v>122</v>
      </c>
      <c r="F173" s="75">
        <f>SUM('Прилож.3'!E243)</f>
        <v>1145</v>
      </c>
    </row>
    <row r="174" spans="1:6" ht="37.5">
      <c r="A174" s="71" t="s">
        <v>167</v>
      </c>
      <c r="B174" s="71"/>
      <c r="C174" s="97" t="s">
        <v>156</v>
      </c>
      <c r="D174" s="97" t="s">
        <v>166</v>
      </c>
      <c r="E174" s="97" t="s">
        <v>0</v>
      </c>
      <c r="F174" s="98">
        <f>SUM(F175)</f>
        <v>600</v>
      </c>
    </row>
    <row r="175" spans="1:6" ht="18.75">
      <c r="A175" s="74" t="s">
        <v>123</v>
      </c>
      <c r="B175" s="74"/>
      <c r="C175" s="73" t="s">
        <v>156</v>
      </c>
      <c r="D175" s="73" t="s">
        <v>166</v>
      </c>
      <c r="E175" s="73" t="s">
        <v>122</v>
      </c>
      <c r="F175" s="75">
        <f>SUM('Прилож.3'!E245)</f>
        <v>600</v>
      </c>
    </row>
    <row r="176" spans="1:6" ht="18.75">
      <c r="A176" s="71" t="s">
        <v>171</v>
      </c>
      <c r="B176" s="71"/>
      <c r="C176" s="97" t="s">
        <v>156</v>
      </c>
      <c r="D176" s="97" t="s">
        <v>170</v>
      </c>
      <c r="E176" s="97" t="s">
        <v>0</v>
      </c>
      <c r="F176" s="98">
        <f>SUM(F177)</f>
        <v>130</v>
      </c>
    </row>
    <row r="177" spans="1:6" ht="19.5" thickBot="1">
      <c r="A177" s="127" t="s">
        <v>123</v>
      </c>
      <c r="B177" s="127"/>
      <c r="C177" s="128" t="s">
        <v>156</v>
      </c>
      <c r="D177" s="128" t="s">
        <v>170</v>
      </c>
      <c r="E177" s="128" t="s">
        <v>122</v>
      </c>
      <c r="F177" s="129">
        <f>SUM('Прилож.3'!E247)</f>
        <v>130</v>
      </c>
    </row>
    <row r="178" spans="1:6" ht="19.5" thickBot="1">
      <c r="A178" s="34" t="s">
        <v>304</v>
      </c>
      <c r="B178" s="34"/>
      <c r="C178" s="35" t="s">
        <v>303</v>
      </c>
      <c r="D178" s="35"/>
      <c r="E178" s="35"/>
      <c r="F178" s="36">
        <f>SUM(F179)</f>
        <v>2793.6</v>
      </c>
    </row>
    <row r="179" spans="1:6" ht="18.75">
      <c r="A179" s="71" t="s">
        <v>221</v>
      </c>
      <c r="B179" s="71"/>
      <c r="C179" s="97" t="s">
        <v>220</v>
      </c>
      <c r="D179" s="97" t="s">
        <v>0</v>
      </c>
      <c r="E179" s="97" t="s">
        <v>0</v>
      </c>
      <c r="F179" s="98">
        <f>SUM(F180)</f>
        <v>2793.6</v>
      </c>
    </row>
    <row r="180" spans="1:6" ht="18.75">
      <c r="A180" s="71" t="s">
        <v>268</v>
      </c>
      <c r="B180" s="71"/>
      <c r="C180" s="97" t="s">
        <v>220</v>
      </c>
      <c r="D180" s="97" t="s">
        <v>267</v>
      </c>
      <c r="E180" s="97"/>
      <c r="F180" s="98">
        <f>SUM(F181)</f>
        <v>2793.6</v>
      </c>
    </row>
    <row r="181" spans="1:6" ht="75">
      <c r="A181" s="71" t="s">
        <v>223</v>
      </c>
      <c r="B181" s="71"/>
      <c r="C181" s="97" t="s">
        <v>220</v>
      </c>
      <c r="D181" s="97" t="s">
        <v>222</v>
      </c>
      <c r="E181" s="97" t="s">
        <v>0</v>
      </c>
      <c r="F181" s="98">
        <f>SUM(F182)</f>
        <v>2793.6</v>
      </c>
    </row>
    <row r="182" spans="1:6" ht="75">
      <c r="A182" s="74" t="s">
        <v>370</v>
      </c>
      <c r="B182" s="105"/>
      <c r="C182" s="97" t="s">
        <v>220</v>
      </c>
      <c r="D182" s="73" t="s">
        <v>369</v>
      </c>
      <c r="E182" s="73"/>
      <c r="F182" s="75">
        <f>SUM(F183)</f>
        <v>2793.6</v>
      </c>
    </row>
    <row r="183" spans="1:6" ht="19.5" thickBot="1">
      <c r="A183" s="74" t="s">
        <v>64</v>
      </c>
      <c r="B183" s="105"/>
      <c r="C183" s="73" t="s">
        <v>220</v>
      </c>
      <c r="D183" s="73" t="s">
        <v>369</v>
      </c>
      <c r="E183" s="73" t="s">
        <v>63</v>
      </c>
      <c r="F183" s="75">
        <f>SUM('Прилож.3'!E355)</f>
        <v>2793.6</v>
      </c>
    </row>
    <row r="184" spans="1:6" ht="35.25" thickBot="1">
      <c r="A184" s="31" t="s">
        <v>332</v>
      </c>
      <c r="B184" s="27" t="s">
        <v>333</v>
      </c>
      <c r="C184" s="28"/>
      <c r="D184" s="29"/>
      <c r="E184" s="28"/>
      <c r="F184" s="30">
        <f>SUM(F185+F200+F207)</f>
        <v>6848.3</v>
      </c>
    </row>
    <row r="185" spans="1:6" ht="17.25">
      <c r="A185" s="39" t="s">
        <v>249</v>
      </c>
      <c r="B185" s="53"/>
      <c r="C185" s="41" t="s">
        <v>250</v>
      </c>
      <c r="D185" s="41"/>
      <c r="E185" s="41"/>
      <c r="F185" s="42">
        <f>SUM(F186)</f>
        <v>6135.5</v>
      </c>
    </row>
    <row r="186" spans="1:6" ht="17.25">
      <c r="A186" s="54" t="s">
        <v>36</v>
      </c>
      <c r="B186" s="44"/>
      <c r="C186" s="16" t="s">
        <v>35</v>
      </c>
      <c r="D186" s="16" t="s">
        <v>0</v>
      </c>
      <c r="E186" s="16" t="s">
        <v>0</v>
      </c>
      <c r="F186" s="45">
        <f>SUM(F187+F195+F191+F197)</f>
        <v>6135.5</v>
      </c>
    </row>
    <row r="187" spans="1:6" ht="56.25">
      <c r="A187" s="71" t="s">
        <v>317</v>
      </c>
      <c r="B187" s="71"/>
      <c r="C187" s="97" t="s">
        <v>35</v>
      </c>
      <c r="D187" s="97" t="s">
        <v>318</v>
      </c>
      <c r="E187" s="73"/>
      <c r="F187" s="98">
        <f>SUM(F188)</f>
        <v>4345.1</v>
      </c>
    </row>
    <row r="188" spans="1:6" ht="18.75">
      <c r="A188" s="71" t="s">
        <v>14</v>
      </c>
      <c r="B188" s="71"/>
      <c r="C188" s="97" t="s">
        <v>35</v>
      </c>
      <c r="D188" s="97" t="s">
        <v>13</v>
      </c>
      <c r="E188" s="97" t="s">
        <v>0</v>
      </c>
      <c r="F188" s="98">
        <f>SUM(F189)</f>
        <v>4345.1</v>
      </c>
    </row>
    <row r="189" spans="1:6" ht="37.5">
      <c r="A189" s="71" t="s">
        <v>437</v>
      </c>
      <c r="B189" s="97"/>
      <c r="C189" s="97" t="s">
        <v>35</v>
      </c>
      <c r="D189" s="97" t="s">
        <v>431</v>
      </c>
      <c r="E189" s="97"/>
      <c r="F189" s="98">
        <f>SUM(F190)</f>
        <v>4345.1</v>
      </c>
    </row>
    <row r="190" spans="1:6" ht="18.75">
      <c r="A190" s="74" t="s">
        <v>10</v>
      </c>
      <c r="B190" s="73"/>
      <c r="C190" s="73" t="s">
        <v>35</v>
      </c>
      <c r="D190" s="73" t="s">
        <v>431</v>
      </c>
      <c r="E190" s="73" t="s">
        <v>9</v>
      </c>
      <c r="F190" s="75">
        <f>SUM('Прилож.3'!E60)</f>
        <v>4345.1</v>
      </c>
    </row>
    <row r="191" spans="1:6" ht="37.5">
      <c r="A191" s="71" t="s">
        <v>319</v>
      </c>
      <c r="B191" s="97"/>
      <c r="C191" s="97" t="s">
        <v>35</v>
      </c>
      <c r="D191" s="97" t="s">
        <v>320</v>
      </c>
      <c r="E191" s="97"/>
      <c r="F191" s="98">
        <f>SUM(F192)</f>
        <v>850</v>
      </c>
    </row>
    <row r="192" spans="1:6" ht="18.75">
      <c r="A192" s="71" t="s">
        <v>40</v>
      </c>
      <c r="B192" s="97"/>
      <c r="C192" s="97" t="s">
        <v>35</v>
      </c>
      <c r="D192" s="97" t="s">
        <v>39</v>
      </c>
      <c r="E192" s="97" t="s">
        <v>0</v>
      </c>
      <c r="F192" s="98">
        <f>SUM(F193)</f>
        <v>850</v>
      </c>
    </row>
    <row r="193" spans="1:6" ht="18.75">
      <c r="A193" s="71" t="s">
        <v>474</v>
      </c>
      <c r="B193" s="97"/>
      <c r="C193" s="97" t="s">
        <v>35</v>
      </c>
      <c r="D193" s="97" t="s">
        <v>432</v>
      </c>
      <c r="E193" s="97" t="s">
        <v>0</v>
      </c>
      <c r="F193" s="98">
        <f>SUM(F194)</f>
        <v>850</v>
      </c>
    </row>
    <row r="194" spans="1:6" ht="18.75">
      <c r="A194" s="74" t="s">
        <v>10</v>
      </c>
      <c r="B194" s="73"/>
      <c r="C194" s="73" t="s">
        <v>35</v>
      </c>
      <c r="D194" s="73" t="s">
        <v>432</v>
      </c>
      <c r="E194" s="73" t="s">
        <v>9</v>
      </c>
      <c r="F194" s="75">
        <v>850</v>
      </c>
    </row>
    <row r="195" spans="1:6" ht="18.75">
      <c r="A195" s="71" t="s">
        <v>457</v>
      </c>
      <c r="B195" s="97"/>
      <c r="C195" s="97" t="s">
        <v>35</v>
      </c>
      <c r="D195" s="97" t="s">
        <v>456</v>
      </c>
      <c r="E195" s="97"/>
      <c r="F195" s="98">
        <f>SUM(F196)</f>
        <v>0.4</v>
      </c>
    </row>
    <row r="196" spans="1:6" ht="18.75">
      <c r="A196" s="74" t="s">
        <v>10</v>
      </c>
      <c r="B196" s="73"/>
      <c r="C196" s="73" t="s">
        <v>35</v>
      </c>
      <c r="D196" s="73" t="s">
        <v>456</v>
      </c>
      <c r="E196" s="73" t="s">
        <v>9</v>
      </c>
      <c r="F196" s="75">
        <v>0.4</v>
      </c>
    </row>
    <row r="197" spans="1:6" ht="18.75">
      <c r="A197" s="71" t="s">
        <v>253</v>
      </c>
      <c r="B197" s="97"/>
      <c r="C197" s="97" t="s">
        <v>35</v>
      </c>
      <c r="D197" s="97" t="s">
        <v>254</v>
      </c>
      <c r="E197" s="97"/>
      <c r="F197" s="98">
        <f>SUM(F198)</f>
        <v>940</v>
      </c>
    </row>
    <row r="198" spans="1:6" ht="56.25">
      <c r="A198" s="74" t="s">
        <v>489</v>
      </c>
      <c r="B198" s="73"/>
      <c r="C198" s="73" t="s">
        <v>35</v>
      </c>
      <c r="D198" s="73" t="s">
        <v>476</v>
      </c>
      <c r="E198" s="73"/>
      <c r="F198" s="75">
        <f>SUM(F199)</f>
        <v>940</v>
      </c>
    </row>
    <row r="199" spans="1:6" ht="19.5" thickBot="1">
      <c r="A199" s="74" t="s">
        <v>10</v>
      </c>
      <c r="B199" s="73"/>
      <c r="C199" s="73" t="s">
        <v>35</v>
      </c>
      <c r="D199" s="73" t="s">
        <v>476</v>
      </c>
      <c r="E199" s="73" t="s">
        <v>9</v>
      </c>
      <c r="F199" s="75">
        <f>SUM('Прилож.3'!E77)</f>
        <v>940</v>
      </c>
    </row>
    <row r="200" spans="1:6" ht="19.5" thickBot="1">
      <c r="A200" s="55" t="s">
        <v>255</v>
      </c>
      <c r="B200" s="55"/>
      <c r="C200" s="56" t="s">
        <v>256</v>
      </c>
      <c r="D200" s="56"/>
      <c r="E200" s="56"/>
      <c r="F200" s="57">
        <f>SUM(F201)</f>
        <v>500</v>
      </c>
    </row>
    <row r="201" spans="1:6" ht="18.75">
      <c r="A201" s="118" t="s">
        <v>72</v>
      </c>
      <c r="B201" s="118"/>
      <c r="C201" s="119" t="s">
        <v>71</v>
      </c>
      <c r="D201" s="119" t="s">
        <v>0</v>
      </c>
      <c r="E201" s="119" t="s">
        <v>0</v>
      </c>
      <c r="F201" s="120">
        <f>SUM(F202+F204)</f>
        <v>500</v>
      </c>
    </row>
    <row r="202" spans="1:6" ht="18.75">
      <c r="A202" s="71" t="s">
        <v>74</v>
      </c>
      <c r="B202" s="71"/>
      <c r="C202" s="97" t="s">
        <v>71</v>
      </c>
      <c r="D202" s="97" t="s">
        <v>73</v>
      </c>
      <c r="E202" s="97" t="s">
        <v>0</v>
      </c>
      <c r="F202" s="98">
        <f>SUM(F203)</f>
        <v>300</v>
      </c>
    </row>
    <row r="203" spans="1:6" ht="18.75">
      <c r="A203" s="74" t="s">
        <v>74</v>
      </c>
      <c r="B203" s="74"/>
      <c r="C203" s="73" t="s">
        <v>71</v>
      </c>
      <c r="D203" s="73" t="s">
        <v>73</v>
      </c>
      <c r="E203" s="73" t="s">
        <v>75</v>
      </c>
      <c r="F203" s="75">
        <f>SUM('Прилож.3'!E108)</f>
        <v>300</v>
      </c>
    </row>
    <row r="204" spans="1:6" ht="18.75">
      <c r="A204" s="71" t="s">
        <v>253</v>
      </c>
      <c r="B204" s="71"/>
      <c r="C204" s="97" t="s">
        <v>71</v>
      </c>
      <c r="D204" s="97" t="s">
        <v>254</v>
      </c>
      <c r="E204" s="97"/>
      <c r="F204" s="98">
        <f>SUM(F206)</f>
        <v>200</v>
      </c>
    </row>
    <row r="205" spans="1:6" ht="37.5">
      <c r="A205" s="71" t="s">
        <v>79</v>
      </c>
      <c r="B205" s="71"/>
      <c r="C205" s="97" t="s">
        <v>71</v>
      </c>
      <c r="D205" s="97" t="s">
        <v>78</v>
      </c>
      <c r="E205" s="97" t="s">
        <v>0</v>
      </c>
      <c r="F205" s="98">
        <f>SUM(F206)</f>
        <v>200</v>
      </c>
    </row>
    <row r="206" spans="1:6" ht="19.5" thickBot="1">
      <c r="A206" s="19" t="s">
        <v>10</v>
      </c>
      <c r="B206" s="19"/>
      <c r="C206" s="20" t="s">
        <v>71</v>
      </c>
      <c r="D206" s="20" t="s">
        <v>78</v>
      </c>
      <c r="E206" s="20" t="s">
        <v>9</v>
      </c>
      <c r="F206" s="21">
        <f>SUM('Прилож.3'!E114)</f>
        <v>200</v>
      </c>
    </row>
    <row r="207" spans="1:6" ht="18.75">
      <c r="A207" s="3" t="s">
        <v>281</v>
      </c>
      <c r="B207" s="3"/>
      <c r="C207" s="18" t="s">
        <v>282</v>
      </c>
      <c r="D207" s="2"/>
      <c r="E207" s="2"/>
      <c r="F207" s="12">
        <f>SUM(F208)</f>
        <v>212.8</v>
      </c>
    </row>
    <row r="208" spans="1:6" ht="18.75">
      <c r="A208" s="3" t="s">
        <v>115</v>
      </c>
      <c r="B208" s="3"/>
      <c r="C208" s="2" t="s">
        <v>114</v>
      </c>
      <c r="D208" s="2" t="s">
        <v>0</v>
      </c>
      <c r="E208" s="2" t="s">
        <v>0</v>
      </c>
      <c r="F208" s="12">
        <f>SUM(F211)</f>
        <v>212.8</v>
      </c>
    </row>
    <row r="209" spans="1:6" ht="56.25">
      <c r="A209" s="3" t="s">
        <v>317</v>
      </c>
      <c r="B209" s="3"/>
      <c r="C209" s="2" t="s">
        <v>114</v>
      </c>
      <c r="D209" s="2" t="s">
        <v>318</v>
      </c>
      <c r="E209" s="2"/>
      <c r="F209" s="12">
        <f>SUM(F210)</f>
        <v>212.8</v>
      </c>
    </row>
    <row r="210" spans="1:6" ht="18.75">
      <c r="A210" s="3" t="s">
        <v>14</v>
      </c>
      <c r="B210" s="3"/>
      <c r="C210" s="2"/>
      <c r="D210" s="2" t="s">
        <v>13</v>
      </c>
      <c r="E210" s="2"/>
      <c r="F210" s="12">
        <f>SUM(F212)</f>
        <v>212.8</v>
      </c>
    </row>
    <row r="211" spans="1:6" ht="56.25">
      <c r="A211" s="3" t="s">
        <v>117</v>
      </c>
      <c r="B211" s="3"/>
      <c r="C211" s="2" t="s">
        <v>114</v>
      </c>
      <c r="D211" s="2" t="s">
        <v>116</v>
      </c>
      <c r="E211" s="2" t="s">
        <v>0</v>
      </c>
      <c r="F211" s="12">
        <f>SUM(F212)</f>
        <v>212.8</v>
      </c>
    </row>
    <row r="212" spans="1:6" ht="19.5" thickBot="1">
      <c r="A212" s="19" t="s">
        <v>10</v>
      </c>
      <c r="B212" s="19"/>
      <c r="C212" s="20" t="s">
        <v>114</v>
      </c>
      <c r="D212" s="20" t="s">
        <v>116</v>
      </c>
      <c r="E212" s="20" t="s">
        <v>9</v>
      </c>
      <c r="F212" s="21">
        <f>SUM('Прилож.3'!E170)</f>
        <v>212.8</v>
      </c>
    </row>
    <row r="213" spans="1:6" ht="35.25" thickBot="1">
      <c r="A213" s="58" t="s">
        <v>334</v>
      </c>
      <c r="B213" s="59" t="s">
        <v>335</v>
      </c>
      <c r="C213" s="60"/>
      <c r="D213" s="61"/>
      <c r="E213" s="60"/>
      <c r="F213" s="62">
        <f>SUM(F214+F225)</f>
        <v>129483.8</v>
      </c>
    </row>
    <row r="214" spans="1:6" ht="17.25">
      <c r="A214" s="39" t="s">
        <v>329</v>
      </c>
      <c r="B214" s="40"/>
      <c r="C214" s="41" t="s">
        <v>266</v>
      </c>
      <c r="D214" s="41"/>
      <c r="E214" s="41"/>
      <c r="F214" s="42">
        <f>SUM(F222+F216)</f>
        <v>10844.1</v>
      </c>
    </row>
    <row r="215" spans="1:6" ht="17.25">
      <c r="A215" s="43" t="s">
        <v>129</v>
      </c>
      <c r="B215" s="44"/>
      <c r="C215" s="16" t="s">
        <v>128</v>
      </c>
      <c r="D215" s="16" t="s">
        <v>0</v>
      </c>
      <c r="E215" s="16" t="s">
        <v>0</v>
      </c>
      <c r="F215" s="45">
        <f>SUM(F216)</f>
        <v>10836</v>
      </c>
    </row>
    <row r="216" spans="1:6" ht="17.25">
      <c r="A216" s="46" t="s">
        <v>274</v>
      </c>
      <c r="B216" s="46"/>
      <c r="C216" s="18" t="s">
        <v>128</v>
      </c>
      <c r="D216" s="18" t="s">
        <v>272</v>
      </c>
      <c r="E216" s="47"/>
      <c r="F216" s="48">
        <f>SUM(F217)</f>
        <v>10836</v>
      </c>
    </row>
    <row r="217" spans="1:6" ht="17.25">
      <c r="A217" s="46" t="s">
        <v>121</v>
      </c>
      <c r="B217" s="46"/>
      <c r="C217" s="18" t="s">
        <v>128</v>
      </c>
      <c r="D217" s="18" t="s">
        <v>273</v>
      </c>
      <c r="E217" s="47"/>
      <c r="F217" s="48">
        <f>SUM(F218+F220)</f>
        <v>10836</v>
      </c>
    </row>
    <row r="218" spans="1:6" ht="51.75">
      <c r="A218" s="46" t="s">
        <v>142</v>
      </c>
      <c r="B218" s="46"/>
      <c r="C218" s="47" t="s">
        <v>128</v>
      </c>
      <c r="D218" s="47" t="s">
        <v>141</v>
      </c>
      <c r="E218" s="47" t="s">
        <v>0</v>
      </c>
      <c r="F218" s="48">
        <f>SUM(F219)</f>
        <v>22.5</v>
      </c>
    </row>
    <row r="219" spans="1:6" ht="17.25">
      <c r="A219" s="78" t="s">
        <v>123</v>
      </c>
      <c r="B219" s="78"/>
      <c r="C219" s="16" t="s">
        <v>128</v>
      </c>
      <c r="D219" s="16" t="s">
        <v>141</v>
      </c>
      <c r="E219" s="16" t="s">
        <v>122</v>
      </c>
      <c r="F219" s="45">
        <f>SUM('Прилож.3'!E206)</f>
        <v>22.5</v>
      </c>
    </row>
    <row r="220" spans="1:6" ht="34.5">
      <c r="A220" s="72" t="s">
        <v>144</v>
      </c>
      <c r="B220" s="72"/>
      <c r="C220" s="18" t="s">
        <v>128</v>
      </c>
      <c r="D220" s="18" t="s">
        <v>143</v>
      </c>
      <c r="E220" s="18" t="s">
        <v>0</v>
      </c>
      <c r="F220" s="66">
        <f>SUM(F221)</f>
        <v>10813.5</v>
      </c>
    </row>
    <row r="221" spans="1:6" ht="17.25">
      <c r="A221" s="78" t="s">
        <v>123</v>
      </c>
      <c r="B221" s="78"/>
      <c r="C221" s="16" t="s">
        <v>128</v>
      </c>
      <c r="D221" s="16" t="s">
        <v>143</v>
      </c>
      <c r="E221" s="16" t="s">
        <v>122</v>
      </c>
      <c r="F221" s="45">
        <f>SUM('Прилож.3'!E208)</f>
        <v>10813.5</v>
      </c>
    </row>
    <row r="222" spans="1:6" ht="18.75">
      <c r="A222" s="71" t="s">
        <v>157</v>
      </c>
      <c r="B222" s="71"/>
      <c r="C222" s="97" t="s">
        <v>156</v>
      </c>
      <c r="D222" s="97" t="s">
        <v>0</v>
      </c>
      <c r="E222" s="97" t="s">
        <v>0</v>
      </c>
      <c r="F222" s="98">
        <f>SUM(F223)</f>
        <v>8.1</v>
      </c>
    </row>
    <row r="223" spans="1:6" ht="18.75">
      <c r="A223" s="71" t="s">
        <v>457</v>
      </c>
      <c r="B223" s="97"/>
      <c r="C223" s="97" t="s">
        <v>156</v>
      </c>
      <c r="D223" s="97" t="s">
        <v>456</v>
      </c>
      <c r="E223" s="97"/>
      <c r="F223" s="98">
        <f>SUM(F224)</f>
        <v>8.1</v>
      </c>
    </row>
    <row r="224" spans="1:6" ht="18.75">
      <c r="A224" s="74" t="s">
        <v>123</v>
      </c>
      <c r="B224" s="73"/>
      <c r="C224" s="73" t="s">
        <v>156</v>
      </c>
      <c r="D224" s="122" t="s">
        <v>456</v>
      </c>
      <c r="E224" s="122" t="s">
        <v>122</v>
      </c>
      <c r="F224" s="123">
        <v>8.1</v>
      </c>
    </row>
    <row r="225" spans="1:6" s="52" customFormat="1" ht="18" thickBot="1">
      <c r="A225" s="63" t="s">
        <v>304</v>
      </c>
      <c r="B225" s="63"/>
      <c r="C225" s="64" t="s">
        <v>303</v>
      </c>
      <c r="D225" s="64"/>
      <c r="E225" s="64"/>
      <c r="F225" s="65">
        <f>SUM(F226+F231+F270+F279)</f>
        <v>118639.7</v>
      </c>
    </row>
    <row r="226" spans="1:6" ht="18.75">
      <c r="A226" s="71" t="s">
        <v>197</v>
      </c>
      <c r="B226" s="72"/>
      <c r="C226" s="97" t="s">
        <v>196</v>
      </c>
      <c r="D226" s="97" t="s">
        <v>0</v>
      </c>
      <c r="E226" s="97" t="s">
        <v>0</v>
      </c>
      <c r="F226" s="98">
        <f>SUM(F230)</f>
        <v>7757.6</v>
      </c>
    </row>
    <row r="227" spans="1:6" ht="18.75">
      <c r="A227" s="71" t="s">
        <v>305</v>
      </c>
      <c r="B227" s="72"/>
      <c r="C227" s="97" t="s">
        <v>196</v>
      </c>
      <c r="D227" s="97" t="s">
        <v>384</v>
      </c>
      <c r="E227" s="97"/>
      <c r="F227" s="98">
        <f>SUM(F230)</f>
        <v>7757.6</v>
      </c>
    </row>
    <row r="228" spans="1:6" ht="18.75">
      <c r="A228" s="71" t="s">
        <v>121</v>
      </c>
      <c r="B228" s="72"/>
      <c r="C228" s="97" t="s">
        <v>196</v>
      </c>
      <c r="D228" s="97" t="s">
        <v>385</v>
      </c>
      <c r="E228" s="97" t="s">
        <v>0</v>
      </c>
      <c r="F228" s="98">
        <f>SUM(F230)</f>
        <v>7757.6</v>
      </c>
    </row>
    <row r="229" spans="1:6" ht="37.5">
      <c r="A229" s="71" t="s">
        <v>387</v>
      </c>
      <c r="B229" s="78"/>
      <c r="C229" s="97" t="s">
        <v>196</v>
      </c>
      <c r="D229" s="97" t="s">
        <v>386</v>
      </c>
      <c r="E229" s="97"/>
      <c r="F229" s="98">
        <f>SUM(F230)</f>
        <v>7757.6</v>
      </c>
    </row>
    <row r="230" spans="1:6" ht="18.75">
      <c r="A230" s="74" t="s">
        <v>123</v>
      </c>
      <c r="B230" s="78"/>
      <c r="C230" s="73" t="s">
        <v>196</v>
      </c>
      <c r="D230" s="73" t="s">
        <v>386</v>
      </c>
      <c r="E230" s="73" t="s">
        <v>122</v>
      </c>
      <c r="F230" s="75">
        <f>SUM('Прилож.3'!E305)</f>
        <v>7757.6</v>
      </c>
    </row>
    <row r="231" spans="1:6" ht="18.75">
      <c r="A231" s="71" t="s">
        <v>199</v>
      </c>
      <c r="B231" s="78"/>
      <c r="C231" s="97" t="s">
        <v>198</v>
      </c>
      <c r="D231" s="97" t="s">
        <v>0</v>
      </c>
      <c r="E231" s="97" t="s">
        <v>0</v>
      </c>
      <c r="F231" s="98">
        <f>SUM(F232)</f>
        <v>94791.09999999999</v>
      </c>
    </row>
    <row r="232" spans="1:6" ht="18.75">
      <c r="A232" s="71" t="s">
        <v>314</v>
      </c>
      <c r="B232" s="78"/>
      <c r="C232" s="97" t="s">
        <v>198</v>
      </c>
      <c r="D232" s="97" t="s">
        <v>313</v>
      </c>
      <c r="E232" s="97"/>
      <c r="F232" s="98">
        <f>SUM(F234+F235+F237+F248+F253+F255+F257+F251)</f>
        <v>94791.09999999999</v>
      </c>
    </row>
    <row r="233" spans="1:6" ht="75">
      <c r="A233" s="71" t="s">
        <v>203</v>
      </c>
      <c r="B233" s="78"/>
      <c r="C233" s="97" t="s">
        <v>198</v>
      </c>
      <c r="D233" s="97" t="s">
        <v>202</v>
      </c>
      <c r="E233" s="97" t="s">
        <v>0</v>
      </c>
      <c r="F233" s="98">
        <f>SUM(F234)</f>
        <v>327.7</v>
      </c>
    </row>
    <row r="234" spans="1:6" ht="18.75">
      <c r="A234" s="74" t="s">
        <v>64</v>
      </c>
      <c r="B234" s="78"/>
      <c r="C234" s="73" t="s">
        <v>198</v>
      </c>
      <c r="D234" s="73" t="s">
        <v>202</v>
      </c>
      <c r="E234" s="73" t="s">
        <v>63</v>
      </c>
      <c r="F234" s="75">
        <f>SUM('Прилож.3'!E309)</f>
        <v>327.7</v>
      </c>
    </row>
    <row r="235" spans="1:6" ht="37.5">
      <c r="A235" s="71" t="s">
        <v>205</v>
      </c>
      <c r="B235" s="72"/>
      <c r="C235" s="97" t="s">
        <v>198</v>
      </c>
      <c r="D235" s="97" t="s">
        <v>204</v>
      </c>
      <c r="E235" s="97" t="s">
        <v>0</v>
      </c>
      <c r="F235" s="98">
        <f>SUM(F236)</f>
        <v>923.3</v>
      </c>
    </row>
    <row r="236" spans="1:6" ht="18.75">
      <c r="A236" s="74" t="s">
        <v>64</v>
      </c>
      <c r="B236" s="72"/>
      <c r="C236" s="73" t="s">
        <v>198</v>
      </c>
      <c r="D236" s="73" t="s">
        <v>204</v>
      </c>
      <c r="E236" s="73" t="s">
        <v>63</v>
      </c>
      <c r="F236" s="75">
        <f>SUM('Прилож.3'!E311)</f>
        <v>923.3</v>
      </c>
    </row>
    <row r="237" spans="1:6" ht="18.75">
      <c r="A237" s="85" t="s">
        <v>217</v>
      </c>
      <c r="B237" s="78"/>
      <c r="C237" s="97" t="s">
        <v>198</v>
      </c>
      <c r="D237" s="97" t="s">
        <v>375</v>
      </c>
      <c r="E237" s="97"/>
      <c r="F237" s="98">
        <f>SUM(F238+F240+F242+F244+F246)</f>
        <v>10411.199999999999</v>
      </c>
    </row>
    <row r="238" spans="1:6" ht="56.25">
      <c r="A238" s="71" t="s">
        <v>378</v>
      </c>
      <c r="B238" s="72"/>
      <c r="C238" s="97" t="s">
        <v>198</v>
      </c>
      <c r="D238" s="97" t="s">
        <v>376</v>
      </c>
      <c r="E238" s="97" t="s">
        <v>0</v>
      </c>
      <c r="F238" s="98">
        <f>SUM(F239)</f>
        <v>2800</v>
      </c>
    </row>
    <row r="239" spans="1:6" ht="18.75">
      <c r="A239" s="74" t="s">
        <v>64</v>
      </c>
      <c r="B239" s="78"/>
      <c r="C239" s="73" t="s">
        <v>198</v>
      </c>
      <c r="D239" s="73" t="s">
        <v>376</v>
      </c>
      <c r="E239" s="73" t="s">
        <v>63</v>
      </c>
      <c r="F239" s="75">
        <f>SUM('Прилож.3'!E314)</f>
        <v>2800</v>
      </c>
    </row>
    <row r="240" spans="1:6" ht="56.25">
      <c r="A240" s="71" t="s">
        <v>379</v>
      </c>
      <c r="B240" s="72"/>
      <c r="C240" s="97" t="s">
        <v>198</v>
      </c>
      <c r="D240" s="97" t="s">
        <v>377</v>
      </c>
      <c r="E240" s="97" t="s">
        <v>0</v>
      </c>
      <c r="F240" s="98">
        <f>SUM(F241)</f>
        <v>4721.2</v>
      </c>
    </row>
    <row r="241" spans="1:6" ht="18.75">
      <c r="A241" s="74" t="s">
        <v>64</v>
      </c>
      <c r="B241" s="78"/>
      <c r="C241" s="73" t="s">
        <v>198</v>
      </c>
      <c r="D241" s="73" t="s">
        <v>377</v>
      </c>
      <c r="E241" s="73" t="s">
        <v>63</v>
      </c>
      <c r="F241" s="75">
        <f>SUM('Прилож.3'!E316)</f>
        <v>4721.2</v>
      </c>
    </row>
    <row r="242" spans="1:6" ht="75">
      <c r="A242" s="71" t="s">
        <v>200</v>
      </c>
      <c r="B242" s="72"/>
      <c r="C242" s="97" t="s">
        <v>198</v>
      </c>
      <c r="D242" s="97" t="s">
        <v>380</v>
      </c>
      <c r="E242" s="97" t="s">
        <v>0</v>
      </c>
      <c r="F242" s="98">
        <f>SUM(F243)</f>
        <v>1747.6</v>
      </c>
    </row>
    <row r="243" spans="1:6" ht="18.75">
      <c r="A243" s="74" t="s">
        <v>64</v>
      </c>
      <c r="B243" s="72"/>
      <c r="C243" s="73" t="s">
        <v>198</v>
      </c>
      <c r="D243" s="73" t="s">
        <v>380</v>
      </c>
      <c r="E243" s="73" t="s">
        <v>63</v>
      </c>
      <c r="F243" s="75">
        <f>SUM('Прилож.3'!E318)</f>
        <v>1747.6</v>
      </c>
    </row>
    <row r="244" spans="1:6" ht="56.25">
      <c r="A244" s="71" t="s">
        <v>201</v>
      </c>
      <c r="B244" s="78"/>
      <c r="C244" s="97" t="s">
        <v>198</v>
      </c>
      <c r="D244" s="97" t="s">
        <v>381</v>
      </c>
      <c r="E244" s="97" t="s">
        <v>0</v>
      </c>
      <c r="F244" s="98">
        <f>SUM(F245)</f>
        <v>301.8</v>
      </c>
    </row>
    <row r="245" spans="1:6" ht="18.75">
      <c r="A245" s="74" t="s">
        <v>64</v>
      </c>
      <c r="B245" s="72"/>
      <c r="C245" s="73" t="s">
        <v>198</v>
      </c>
      <c r="D245" s="73" t="s">
        <v>381</v>
      </c>
      <c r="E245" s="73" t="s">
        <v>63</v>
      </c>
      <c r="F245" s="75">
        <f>SUM('Прилож.3'!E320)</f>
        <v>301.8</v>
      </c>
    </row>
    <row r="246" spans="1:6" ht="37.5">
      <c r="A246" s="71" t="s">
        <v>213</v>
      </c>
      <c r="B246" s="78"/>
      <c r="C246" s="97" t="s">
        <v>198</v>
      </c>
      <c r="D246" s="97" t="s">
        <v>388</v>
      </c>
      <c r="E246" s="97" t="s">
        <v>0</v>
      </c>
      <c r="F246" s="98">
        <f>SUM(F247)</f>
        <v>840.6</v>
      </c>
    </row>
    <row r="247" spans="1:6" ht="18.75">
      <c r="A247" s="74" t="s">
        <v>64</v>
      </c>
      <c r="B247" s="72"/>
      <c r="C247" s="73" t="s">
        <v>198</v>
      </c>
      <c r="D247" s="73" t="s">
        <v>388</v>
      </c>
      <c r="E247" s="73" t="s">
        <v>63</v>
      </c>
      <c r="F247" s="75">
        <f>SUM('Прилож.3'!E322)</f>
        <v>840.6</v>
      </c>
    </row>
    <row r="248" spans="1:6" ht="56.25">
      <c r="A248" s="71" t="s">
        <v>208</v>
      </c>
      <c r="B248" s="78"/>
      <c r="C248" s="97" t="s">
        <v>198</v>
      </c>
      <c r="D248" s="97" t="s">
        <v>382</v>
      </c>
      <c r="E248" s="97" t="s">
        <v>0</v>
      </c>
      <c r="F248" s="98">
        <f>SUM(F250)</f>
        <v>2348.3</v>
      </c>
    </row>
    <row r="249" spans="1:6" ht="75">
      <c r="A249" s="71" t="s">
        <v>383</v>
      </c>
      <c r="B249" s="72"/>
      <c r="C249" s="97" t="s">
        <v>198</v>
      </c>
      <c r="D249" s="97" t="s">
        <v>207</v>
      </c>
      <c r="E249" s="97"/>
      <c r="F249" s="98">
        <f>SUM(F250)</f>
        <v>2348.3</v>
      </c>
    </row>
    <row r="250" spans="1:6" ht="18.75">
      <c r="A250" s="74" t="s">
        <v>64</v>
      </c>
      <c r="B250" s="78"/>
      <c r="C250" s="73" t="s">
        <v>198</v>
      </c>
      <c r="D250" s="73" t="s">
        <v>207</v>
      </c>
      <c r="E250" s="73" t="s">
        <v>63</v>
      </c>
      <c r="F250" s="75">
        <f>SUM('Прилож.3'!E325)</f>
        <v>2348.3</v>
      </c>
    </row>
    <row r="251" spans="1:6" ht="56.25">
      <c r="A251" s="94" t="s">
        <v>393</v>
      </c>
      <c r="B251" s="72"/>
      <c r="C251" s="97" t="s">
        <v>198</v>
      </c>
      <c r="D251" s="97" t="s">
        <v>392</v>
      </c>
      <c r="E251" s="97"/>
      <c r="F251" s="98">
        <f>SUM(F252)</f>
        <v>9.9</v>
      </c>
    </row>
    <row r="252" spans="1:6" ht="18.75">
      <c r="A252" s="74" t="s">
        <v>64</v>
      </c>
      <c r="B252" s="78"/>
      <c r="C252" s="73" t="s">
        <v>198</v>
      </c>
      <c r="D252" s="73" t="s">
        <v>392</v>
      </c>
      <c r="E252" s="73" t="s">
        <v>63</v>
      </c>
      <c r="F252" s="75">
        <v>9.9</v>
      </c>
    </row>
    <row r="253" spans="1:6" ht="37.5">
      <c r="A253" s="71" t="s">
        <v>210</v>
      </c>
      <c r="B253" s="72"/>
      <c r="C253" s="97" t="s">
        <v>198</v>
      </c>
      <c r="D253" s="97" t="s">
        <v>209</v>
      </c>
      <c r="E253" s="97" t="s">
        <v>0</v>
      </c>
      <c r="F253" s="98">
        <f>SUM(F254)</f>
        <v>13320</v>
      </c>
    </row>
    <row r="254" spans="1:6" ht="18.75">
      <c r="A254" s="74" t="s">
        <v>64</v>
      </c>
      <c r="B254" s="78"/>
      <c r="C254" s="73" t="s">
        <v>198</v>
      </c>
      <c r="D254" s="73" t="s">
        <v>209</v>
      </c>
      <c r="E254" s="73" t="s">
        <v>63</v>
      </c>
      <c r="F254" s="75">
        <f>SUM('Прилож.3'!E329)</f>
        <v>13320</v>
      </c>
    </row>
    <row r="255" spans="1:6" ht="37.5">
      <c r="A255" s="71" t="s">
        <v>212</v>
      </c>
      <c r="B255" s="72"/>
      <c r="C255" s="97" t="s">
        <v>198</v>
      </c>
      <c r="D255" s="97" t="s">
        <v>211</v>
      </c>
      <c r="E255" s="97" t="s">
        <v>0</v>
      </c>
      <c r="F255" s="98">
        <f>SUM(F256)</f>
        <v>26635.1</v>
      </c>
    </row>
    <row r="256" spans="1:6" ht="18.75">
      <c r="A256" s="74" t="s">
        <v>64</v>
      </c>
      <c r="B256" s="78"/>
      <c r="C256" s="73" t="s">
        <v>198</v>
      </c>
      <c r="D256" s="73" t="s">
        <v>211</v>
      </c>
      <c r="E256" s="73" t="s">
        <v>63</v>
      </c>
      <c r="F256" s="75">
        <f>SUM('Прилож.3'!E331)</f>
        <v>26635.1</v>
      </c>
    </row>
    <row r="257" spans="1:6" ht="37.5">
      <c r="A257" s="71" t="s">
        <v>311</v>
      </c>
      <c r="B257" s="78"/>
      <c r="C257" s="97" t="s">
        <v>198</v>
      </c>
      <c r="D257" s="97" t="s">
        <v>307</v>
      </c>
      <c r="E257" s="97"/>
      <c r="F257" s="98">
        <f>SUM(F258+F260+F265)</f>
        <v>40815.6</v>
      </c>
    </row>
    <row r="258" spans="1:6" ht="18.75">
      <c r="A258" s="71" t="s">
        <v>206</v>
      </c>
      <c r="B258" s="72"/>
      <c r="C258" s="97" t="s">
        <v>198</v>
      </c>
      <c r="D258" s="97" t="s">
        <v>308</v>
      </c>
      <c r="E258" s="97"/>
      <c r="F258" s="98">
        <f>SUM(F259)</f>
        <v>9909.5</v>
      </c>
    </row>
    <row r="259" spans="1:6" ht="18.75">
      <c r="A259" s="74" t="s">
        <v>64</v>
      </c>
      <c r="B259" s="78"/>
      <c r="C259" s="73" t="s">
        <v>198</v>
      </c>
      <c r="D259" s="73" t="s">
        <v>308</v>
      </c>
      <c r="E259" s="73" t="s">
        <v>63</v>
      </c>
      <c r="F259" s="75">
        <f>SUM('Прилож.3'!E334)</f>
        <v>9909.5</v>
      </c>
    </row>
    <row r="260" spans="1:6" ht="37.5">
      <c r="A260" s="71" t="s">
        <v>306</v>
      </c>
      <c r="B260" s="72"/>
      <c r="C260" s="97" t="s">
        <v>198</v>
      </c>
      <c r="D260" s="97" t="s">
        <v>309</v>
      </c>
      <c r="E260" s="97"/>
      <c r="F260" s="98">
        <f>SUM(F261+F263)</f>
        <v>30000.9</v>
      </c>
    </row>
    <row r="261" spans="1:6" ht="56.25">
      <c r="A261" s="74" t="s">
        <v>363</v>
      </c>
      <c r="B261" s="78"/>
      <c r="C261" s="73" t="s">
        <v>198</v>
      </c>
      <c r="D261" s="73" t="s">
        <v>361</v>
      </c>
      <c r="E261" s="73"/>
      <c r="F261" s="75">
        <f>SUM(F262)</f>
        <v>7207.9</v>
      </c>
    </row>
    <row r="262" spans="1:6" ht="18.75">
      <c r="A262" s="74" t="s">
        <v>64</v>
      </c>
      <c r="B262" s="78"/>
      <c r="C262" s="73" t="s">
        <v>198</v>
      </c>
      <c r="D262" s="73" t="s">
        <v>361</v>
      </c>
      <c r="E262" s="73" t="s">
        <v>63</v>
      </c>
      <c r="F262" s="75">
        <f>SUM('Прилож.3'!E337)</f>
        <v>7207.9</v>
      </c>
    </row>
    <row r="263" spans="1:6" ht="75">
      <c r="A263" s="101" t="s">
        <v>368</v>
      </c>
      <c r="B263" s="78"/>
      <c r="C263" s="73" t="s">
        <v>198</v>
      </c>
      <c r="D263" s="73" t="s">
        <v>362</v>
      </c>
      <c r="E263" s="73"/>
      <c r="F263" s="75">
        <f>SUM(F264)</f>
        <v>22793</v>
      </c>
    </row>
    <row r="264" spans="1:6" ht="18.75">
      <c r="A264" s="74" t="s">
        <v>64</v>
      </c>
      <c r="B264" s="78"/>
      <c r="C264" s="73" t="s">
        <v>198</v>
      </c>
      <c r="D264" s="73" t="s">
        <v>362</v>
      </c>
      <c r="E264" s="73" t="s">
        <v>63</v>
      </c>
      <c r="F264" s="75">
        <f>SUM('Прилож.3'!E339)</f>
        <v>22793</v>
      </c>
    </row>
    <row r="265" spans="1:6" ht="37.5">
      <c r="A265" s="102" t="s">
        <v>312</v>
      </c>
      <c r="B265" s="79"/>
      <c r="C265" s="73" t="s">
        <v>198</v>
      </c>
      <c r="D265" s="97" t="s">
        <v>310</v>
      </c>
      <c r="E265" s="97"/>
      <c r="F265" s="98">
        <f>SUM(F266+F268)</f>
        <v>905.2</v>
      </c>
    </row>
    <row r="266" spans="1:6" ht="75">
      <c r="A266" s="74" t="s">
        <v>366</v>
      </c>
      <c r="B266" s="78"/>
      <c r="C266" s="73" t="s">
        <v>198</v>
      </c>
      <c r="D266" s="73" t="s">
        <v>364</v>
      </c>
      <c r="E266" s="73"/>
      <c r="F266" s="75">
        <f>SUM(F267)</f>
        <v>160.2</v>
      </c>
    </row>
    <row r="267" spans="1:6" ht="18.75">
      <c r="A267" s="74" t="s">
        <v>64</v>
      </c>
      <c r="B267" s="78"/>
      <c r="C267" s="73" t="s">
        <v>198</v>
      </c>
      <c r="D267" s="73" t="s">
        <v>364</v>
      </c>
      <c r="E267" s="73" t="s">
        <v>63</v>
      </c>
      <c r="F267" s="75">
        <f>SUM('Прилож.3'!E342)</f>
        <v>160.2</v>
      </c>
    </row>
    <row r="268" spans="1:6" ht="56.25">
      <c r="A268" s="74" t="s">
        <v>367</v>
      </c>
      <c r="B268" s="78"/>
      <c r="C268" s="73" t="s">
        <v>198</v>
      </c>
      <c r="D268" s="73" t="s">
        <v>365</v>
      </c>
      <c r="E268" s="73"/>
      <c r="F268" s="75">
        <f>SUM(F269)</f>
        <v>745</v>
      </c>
    </row>
    <row r="269" spans="1:6" ht="18.75">
      <c r="A269" s="74" t="s">
        <v>64</v>
      </c>
      <c r="B269" s="78"/>
      <c r="C269" s="73" t="s">
        <v>198</v>
      </c>
      <c r="D269" s="73" t="s">
        <v>365</v>
      </c>
      <c r="E269" s="73" t="s">
        <v>63</v>
      </c>
      <c r="F269" s="75">
        <f>SUM('Прилож.3'!E344)</f>
        <v>745</v>
      </c>
    </row>
    <row r="270" spans="1:6" ht="17.25">
      <c r="A270" s="72" t="s">
        <v>221</v>
      </c>
      <c r="B270" s="72"/>
      <c r="C270" s="18" t="s">
        <v>220</v>
      </c>
      <c r="D270" s="18" t="s">
        <v>0</v>
      </c>
      <c r="E270" s="18" t="s">
        <v>0</v>
      </c>
      <c r="F270" s="66">
        <f>SUM(F271)</f>
        <v>7489</v>
      </c>
    </row>
    <row r="271" spans="1:6" ht="17.25">
      <c r="A271" s="72" t="s">
        <v>268</v>
      </c>
      <c r="B271" s="72"/>
      <c r="C271" s="18" t="s">
        <v>220</v>
      </c>
      <c r="D271" s="18" t="s">
        <v>267</v>
      </c>
      <c r="E271" s="18"/>
      <c r="F271" s="66">
        <f>SUM(F272)</f>
        <v>7489</v>
      </c>
    </row>
    <row r="272" spans="1:6" ht="37.5">
      <c r="A272" s="71" t="s">
        <v>315</v>
      </c>
      <c r="B272" s="72"/>
      <c r="C272" s="97" t="s">
        <v>220</v>
      </c>
      <c r="D272" s="97" t="s">
        <v>316</v>
      </c>
      <c r="E272" s="97"/>
      <c r="F272" s="98">
        <f>SUM(F273+F275+F277)</f>
        <v>7489</v>
      </c>
    </row>
    <row r="273" spans="1:6" ht="18.75">
      <c r="A273" s="71" t="s">
        <v>225</v>
      </c>
      <c r="B273" s="72"/>
      <c r="C273" s="97" t="s">
        <v>220</v>
      </c>
      <c r="D273" s="97" t="s">
        <v>224</v>
      </c>
      <c r="E273" s="97" t="s">
        <v>0</v>
      </c>
      <c r="F273" s="98">
        <f>SUM(F274)</f>
        <v>992.2</v>
      </c>
    </row>
    <row r="274" spans="1:6" ht="37.5">
      <c r="A274" s="74" t="s">
        <v>371</v>
      </c>
      <c r="B274" s="78"/>
      <c r="C274" s="73" t="s">
        <v>220</v>
      </c>
      <c r="D274" s="73" t="s">
        <v>224</v>
      </c>
      <c r="E274" s="73" t="s">
        <v>226</v>
      </c>
      <c r="F274" s="75">
        <f>SUM('Прилож.3'!E358)</f>
        <v>992.2</v>
      </c>
    </row>
    <row r="275" spans="1:6" ht="18.75">
      <c r="A275" s="71" t="s">
        <v>228</v>
      </c>
      <c r="B275" s="72"/>
      <c r="C275" s="97" t="s">
        <v>220</v>
      </c>
      <c r="D275" s="97" t="s">
        <v>227</v>
      </c>
      <c r="E275" s="97" t="s">
        <v>0</v>
      </c>
      <c r="F275" s="98">
        <f>SUM(F276)</f>
        <v>1168.5</v>
      </c>
    </row>
    <row r="276" spans="1:6" ht="37.5">
      <c r="A276" s="74" t="s">
        <v>372</v>
      </c>
      <c r="B276" s="78"/>
      <c r="C276" s="73" t="s">
        <v>220</v>
      </c>
      <c r="D276" s="73" t="s">
        <v>227</v>
      </c>
      <c r="E276" s="73" t="s">
        <v>226</v>
      </c>
      <c r="F276" s="75">
        <f>SUM('Прилож.3'!E360)</f>
        <v>1168.5</v>
      </c>
    </row>
    <row r="277" spans="1:6" ht="18.75">
      <c r="A277" s="71" t="s">
        <v>229</v>
      </c>
      <c r="B277" s="72"/>
      <c r="C277" s="97" t="s">
        <v>220</v>
      </c>
      <c r="D277" s="97" t="s">
        <v>374</v>
      </c>
      <c r="E277" s="97" t="s">
        <v>0</v>
      </c>
      <c r="F277" s="98">
        <f>SUM(F278:F278)</f>
        <v>5328.3</v>
      </c>
    </row>
    <row r="278" spans="1:6" ht="37.5">
      <c r="A278" s="74" t="s">
        <v>373</v>
      </c>
      <c r="B278" s="78"/>
      <c r="C278" s="73" t="s">
        <v>220</v>
      </c>
      <c r="D278" s="73" t="s">
        <v>374</v>
      </c>
      <c r="E278" s="73" t="s">
        <v>226</v>
      </c>
      <c r="F278" s="75">
        <f>SUM('Прилож.3'!E362)</f>
        <v>5328.3</v>
      </c>
    </row>
    <row r="279" spans="1:6" ht="17.25">
      <c r="A279" s="72" t="s">
        <v>231</v>
      </c>
      <c r="B279" s="72"/>
      <c r="C279" s="18" t="s">
        <v>230</v>
      </c>
      <c r="D279" s="18" t="s">
        <v>0</v>
      </c>
      <c r="E279" s="18" t="s">
        <v>0</v>
      </c>
      <c r="F279" s="66">
        <f>SUM(F280+F290+F287)</f>
        <v>8602</v>
      </c>
    </row>
    <row r="280" spans="1:6" ht="51.75">
      <c r="A280" s="72" t="s">
        <v>317</v>
      </c>
      <c r="B280" s="72"/>
      <c r="C280" s="18" t="s">
        <v>230</v>
      </c>
      <c r="D280" s="18" t="s">
        <v>318</v>
      </c>
      <c r="E280" s="18"/>
      <c r="F280" s="66">
        <f>SUM(F281+F283+F285)</f>
        <v>7352.000000000001</v>
      </c>
    </row>
    <row r="281" spans="1:6" ht="51.75">
      <c r="A281" s="72" t="s">
        <v>233</v>
      </c>
      <c r="B281" s="72"/>
      <c r="C281" s="18" t="s">
        <v>230</v>
      </c>
      <c r="D281" s="18" t="s">
        <v>232</v>
      </c>
      <c r="E281" s="18" t="s">
        <v>0</v>
      </c>
      <c r="F281" s="66">
        <f>SUM(F282)</f>
        <v>1418.4</v>
      </c>
    </row>
    <row r="282" spans="1:6" ht="17.25">
      <c r="A282" s="78" t="s">
        <v>10</v>
      </c>
      <c r="B282" s="78"/>
      <c r="C282" s="16" t="s">
        <v>230</v>
      </c>
      <c r="D282" s="16" t="s">
        <v>232</v>
      </c>
      <c r="E282" s="16" t="s">
        <v>9</v>
      </c>
      <c r="F282" s="45">
        <f>SUM('Прилож.3'!E366)</f>
        <v>1418.4</v>
      </c>
    </row>
    <row r="283" spans="1:6" ht="34.5">
      <c r="A283" s="72" t="s">
        <v>235</v>
      </c>
      <c r="B283" s="72"/>
      <c r="C283" s="18" t="s">
        <v>230</v>
      </c>
      <c r="D283" s="18" t="s">
        <v>234</v>
      </c>
      <c r="E283" s="18" t="s">
        <v>0</v>
      </c>
      <c r="F283" s="66">
        <f>SUM(F284)</f>
        <v>5351.3</v>
      </c>
    </row>
    <row r="284" spans="1:6" ht="17.25">
      <c r="A284" s="78" t="s">
        <v>10</v>
      </c>
      <c r="B284" s="78"/>
      <c r="C284" s="16" t="s">
        <v>230</v>
      </c>
      <c r="D284" s="16" t="s">
        <v>234</v>
      </c>
      <c r="E284" s="16" t="s">
        <v>9</v>
      </c>
      <c r="F284" s="45">
        <f>SUM('Прилож.3'!E368)</f>
        <v>5351.3</v>
      </c>
    </row>
    <row r="285" spans="1:6" ht="17.25">
      <c r="A285" s="72" t="s">
        <v>237</v>
      </c>
      <c r="B285" s="72"/>
      <c r="C285" s="18" t="s">
        <v>230</v>
      </c>
      <c r="D285" s="18" t="s">
        <v>236</v>
      </c>
      <c r="E285" s="18" t="s">
        <v>0</v>
      </c>
      <c r="F285" s="66">
        <f>SUM(F286)</f>
        <v>582.3</v>
      </c>
    </row>
    <row r="286" spans="1:6" ht="17.25">
      <c r="A286" s="78" t="s">
        <v>10</v>
      </c>
      <c r="B286" s="78"/>
      <c r="C286" s="16" t="s">
        <v>230</v>
      </c>
      <c r="D286" s="16" t="s">
        <v>236</v>
      </c>
      <c r="E286" s="16" t="s">
        <v>9</v>
      </c>
      <c r="F286" s="45">
        <f>SUM('Прилож.3'!E370)</f>
        <v>582.3</v>
      </c>
    </row>
    <row r="287" spans="1:6" ht="18.75">
      <c r="A287" s="71" t="s">
        <v>457</v>
      </c>
      <c r="B287" s="97"/>
      <c r="C287" s="97" t="s">
        <v>230</v>
      </c>
      <c r="D287" s="97" t="s">
        <v>456</v>
      </c>
      <c r="E287" s="97"/>
      <c r="F287" s="98">
        <f>SUM(F288+F289)</f>
        <v>0</v>
      </c>
    </row>
    <row r="288" spans="1:6" ht="18.75">
      <c r="A288" s="121" t="s">
        <v>123</v>
      </c>
      <c r="B288" s="73"/>
      <c r="C288" s="73" t="s">
        <v>230</v>
      </c>
      <c r="D288" s="122" t="s">
        <v>456</v>
      </c>
      <c r="E288" s="122" t="s">
        <v>122</v>
      </c>
      <c r="F288" s="123">
        <f>SUM('Прилож.3'!E372)</f>
        <v>0</v>
      </c>
    </row>
    <row r="289" spans="1:6" ht="18.75">
      <c r="A289" s="74" t="s">
        <v>10</v>
      </c>
      <c r="B289" s="73"/>
      <c r="C289" s="73" t="s">
        <v>230</v>
      </c>
      <c r="D289" s="122" t="s">
        <v>456</v>
      </c>
      <c r="E289" s="73" t="s">
        <v>9</v>
      </c>
      <c r="F289" s="75">
        <f>SUM('Прилож.3'!E373)</f>
        <v>0</v>
      </c>
    </row>
    <row r="290" spans="1:6" ht="17.25">
      <c r="A290" s="72" t="s">
        <v>253</v>
      </c>
      <c r="B290" s="72"/>
      <c r="C290" s="18" t="s">
        <v>230</v>
      </c>
      <c r="D290" s="18" t="s">
        <v>254</v>
      </c>
      <c r="E290" s="18"/>
      <c r="F290" s="66">
        <f>SUM(F291+F293)</f>
        <v>1250</v>
      </c>
    </row>
    <row r="291" spans="1:6" ht="17.25">
      <c r="A291" s="72" t="s">
        <v>239</v>
      </c>
      <c r="B291" s="72"/>
      <c r="C291" s="18" t="s">
        <v>230</v>
      </c>
      <c r="D291" s="18" t="s">
        <v>238</v>
      </c>
      <c r="E291" s="18" t="s">
        <v>0</v>
      </c>
      <c r="F291" s="66">
        <f>SUM(F292)</f>
        <v>1000</v>
      </c>
    </row>
    <row r="292" spans="1:6" ht="17.25">
      <c r="A292" s="78" t="s">
        <v>217</v>
      </c>
      <c r="B292" s="78"/>
      <c r="C292" s="16" t="s">
        <v>230</v>
      </c>
      <c r="D292" s="16" t="s">
        <v>238</v>
      </c>
      <c r="E292" s="16" t="s">
        <v>216</v>
      </c>
      <c r="F292" s="45">
        <f>SUM('Прилож.3'!E376)</f>
        <v>1000</v>
      </c>
    </row>
    <row r="293" spans="1:6" ht="17.25">
      <c r="A293" s="46" t="s">
        <v>241</v>
      </c>
      <c r="B293" s="46"/>
      <c r="C293" s="47" t="s">
        <v>230</v>
      </c>
      <c r="D293" s="47" t="s">
        <v>240</v>
      </c>
      <c r="E293" s="47" t="s">
        <v>0</v>
      </c>
      <c r="F293" s="48">
        <f>SUM(F294)</f>
        <v>250</v>
      </c>
    </row>
    <row r="294" spans="1:6" ht="18" thickBot="1">
      <c r="A294" s="49" t="s">
        <v>217</v>
      </c>
      <c r="B294" s="49"/>
      <c r="C294" s="50" t="s">
        <v>230</v>
      </c>
      <c r="D294" s="50" t="s">
        <v>240</v>
      </c>
      <c r="E294" s="50" t="s">
        <v>216</v>
      </c>
      <c r="F294" s="51">
        <f>SUM('Прилож.3'!E378)</f>
        <v>250</v>
      </c>
    </row>
    <row r="295" spans="1:6" ht="19.5" thickBot="1">
      <c r="A295" s="99" t="s">
        <v>421</v>
      </c>
      <c r="B295" s="56" t="s">
        <v>424</v>
      </c>
      <c r="C295" s="25"/>
      <c r="D295" s="25"/>
      <c r="E295" s="25"/>
      <c r="F295" s="100">
        <f>SUM(F296)</f>
        <v>1001.9000000000001</v>
      </c>
    </row>
    <row r="296" spans="1:6" ht="19.5" outlineLevel="2" thickBot="1">
      <c r="A296" s="103" t="s">
        <v>249</v>
      </c>
      <c r="B296" s="56"/>
      <c r="C296" s="56" t="s">
        <v>250</v>
      </c>
      <c r="D296" s="56"/>
      <c r="E296" s="56"/>
      <c r="F296" s="104">
        <f>SUM(F297)</f>
        <v>1001.9000000000001</v>
      </c>
    </row>
    <row r="297" spans="1:6" ht="37.5" outlineLevel="2">
      <c r="A297" s="3" t="s">
        <v>26</v>
      </c>
      <c r="B297" s="2"/>
      <c r="C297" s="2" t="s">
        <v>25</v>
      </c>
      <c r="D297" s="2" t="s">
        <v>0</v>
      </c>
      <c r="E297" s="2" t="s">
        <v>0</v>
      </c>
      <c r="F297" s="12">
        <f>SUM(F298)</f>
        <v>1001.9000000000001</v>
      </c>
    </row>
    <row r="298" spans="1:6" ht="56.25" outlineLevel="2">
      <c r="A298" s="3" t="s">
        <v>317</v>
      </c>
      <c r="B298" s="2"/>
      <c r="C298" s="2" t="s">
        <v>25</v>
      </c>
      <c r="D298" s="2" t="s">
        <v>318</v>
      </c>
      <c r="E298" s="2"/>
      <c r="F298" s="12">
        <f>SUM(F299+F302)</f>
        <v>1001.9000000000001</v>
      </c>
    </row>
    <row r="299" spans="1:6" ht="56.25" outlineLevel="2">
      <c r="A299" s="3" t="s">
        <v>317</v>
      </c>
      <c r="B299" s="2"/>
      <c r="C299" s="2" t="s">
        <v>25</v>
      </c>
      <c r="D299" s="2" t="s">
        <v>13</v>
      </c>
      <c r="E299" s="2" t="s">
        <v>0</v>
      </c>
      <c r="F299" s="12">
        <f>SUM(F301)</f>
        <v>688.1</v>
      </c>
    </row>
    <row r="300" spans="1:6" ht="18.75" outlineLevel="2">
      <c r="A300" s="92" t="s">
        <v>416</v>
      </c>
      <c r="B300" s="93"/>
      <c r="C300" s="93" t="s">
        <v>25</v>
      </c>
      <c r="D300" s="2" t="s">
        <v>415</v>
      </c>
      <c r="E300" s="94" t="s">
        <v>0</v>
      </c>
      <c r="F300" s="98">
        <f>SUM(F301)</f>
        <v>688.1</v>
      </c>
    </row>
    <row r="301" spans="1:6" ht="18.75" outlineLevel="2">
      <c r="A301" s="95" t="s">
        <v>10</v>
      </c>
      <c r="B301" s="96"/>
      <c r="C301" s="96" t="s">
        <v>25</v>
      </c>
      <c r="D301" s="5" t="s">
        <v>415</v>
      </c>
      <c r="E301" s="95" t="s">
        <v>9</v>
      </c>
      <c r="F301" s="75">
        <f>SUM('Прилож.3'!E42)</f>
        <v>688.1</v>
      </c>
    </row>
    <row r="302" spans="1:6" ht="37.5" outlineLevel="2">
      <c r="A302" s="92" t="s">
        <v>414</v>
      </c>
      <c r="B302" s="93"/>
      <c r="C302" s="93" t="s">
        <v>25</v>
      </c>
      <c r="D302" s="94" t="s">
        <v>413</v>
      </c>
      <c r="E302" s="94" t="s">
        <v>0</v>
      </c>
      <c r="F302" s="75">
        <f>SUM(F303)</f>
        <v>313.8</v>
      </c>
    </row>
    <row r="303" spans="1:6" ht="19.5" outlineLevel="2" thickBot="1">
      <c r="A303" s="95" t="s">
        <v>10</v>
      </c>
      <c r="B303" s="96"/>
      <c r="C303" s="96" t="s">
        <v>25</v>
      </c>
      <c r="D303" s="95" t="s">
        <v>413</v>
      </c>
      <c r="E303" s="95" t="s">
        <v>9</v>
      </c>
      <c r="F303" s="75">
        <f>SUM('Прилож.3'!E44)</f>
        <v>313.8</v>
      </c>
    </row>
    <row r="304" spans="1:6" ht="35.25" thickBot="1">
      <c r="A304" s="31" t="s">
        <v>336</v>
      </c>
      <c r="B304" s="27" t="s">
        <v>337</v>
      </c>
      <c r="C304" s="28"/>
      <c r="D304" s="29"/>
      <c r="E304" s="28"/>
      <c r="F304" s="30">
        <f>SUM(F305+F355+F360)</f>
        <v>20831.6</v>
      </c>
    </row>
    <row r="305" spans="1:6" ht="18.75">
      <c r="A305" s="71" t="s">
        <v>264</v>
      </c>
      <c r="B305" s="67"/>
      <c r="C305" s="97" t="s">
        <v>263</v>
      </c>
      <c r="D305" s="97"/>
      <c r="E305" s="97"/>
      <c r="F305" s="98">
        <f>SUM(F306+F317+F328+F346)</f>
        <v>20460.6</v>
      </c>
    </row>
    <row r="306" spans="1:6" ht="18.75">
      <c r="A306" s="71" t="s">
        <v>81</v>
      </c>
      <c r="B306" s="67"/>
      <c r="C306" s="97" t="s">
        <v>80</v>
      </c>
      <c r="D306" s="97" t="s">
        <v>0</v>
      </c>
      <c r="E306" s="97" t="s">
        <v>0</v>
      </c>
      <c r="F306" s="98">
        <f>SUM(F307+F311)</f>
        <v>4332.4</v>
      </c>
    </row>
    <row r="307" spans="1:6" ht="56.25">
      <c r="A307" s="71" t="s">
        <v>259</v>
      </c>
      <c r="B307" s="67"/>
      <c r="C307" s="97" t="s">
        <v>80</v>
      </c>
      <c r="D307" s="16" t="s">
        <v>261</v>
      </c>
      <c r="E307" s="97"/>
      <c r="F307" s="98">
        <f>SUM(F308)</f>
        <v>911</v>
      </c>
    </row>
    <row r="308" spans="1:6" ht="56.25">
      <c r="A308" s="71" t="s">
        <v>260</v>
      </c>
      <c r="B308" s="67"/>
      <c r="C308" s="97" t="s">
        <v>80</v>
      </c>
      <c r="D308" s="18" t="s">
        <v>262</v>
      </c>
      <c r="E308" s="97"/>
      <c r="F308" s="98">
        <f>SUM(F309)</f>
        <v>911</v>
      </c>
    </row>
    <row r="309" spans="1:6" ht="37.5">
      <c r="A309" s="71" t="s">
        <v>83</v>
      </c>
      <c r="B309" s="67"/>
      <c r="C309" s="97" t="s">
        <v>80</v>
      </c>
      <c r="D309" s="97" t="s">
        <v>82</v>
      </c>
      <c r="E309" s="97" t="s">
        <v>0</v>
      </c>
      <c r="F309" s="98">
        <f>SUM(F310:F310)</f>
        <v>911</v>
      </c>
    </row>
    <row r="310" spans="1:6" ht="18.75">
      <c r="A310" s="74" t="s">
        <v>85</v>
      </c>
      <c r="B310" s="67"/>
      <c r="C310" s="73" t="s">
        <v>80</v>
      </c>
      <c r="D310" s="73" t="s">
        <v>82</v>
      </c>
      <c r="E310" s="73" t="s">
        <v>84</v>
      </c>
      <c r="F310" s="75">
        <f>SUM('Прилож.3'!E120)</f>
        <v>911</v>
      </c>
    </row>
    <row r="311" spans="1:6" ht="18.75">
      <c r="A311" s="71" t="s">
        <v>253</v>
      </c>
      <c r="B311" s="71"/>
      <c r="C311" s="97" t="s">
        <v>80</v>
      </c>
      <c r="D311" s="97" t="s">
        <v>254</v>
      </c>
      <c r="E311" s="73"/>
      <c r="F311" s="98">
        <f>SUM(F315+F312)</f>
        <v>3421.4</v>
      </c>
    </row>
    <row r="312" spans="1:6" ht="56.25">
      <c r="A312" s="71" t="s">
        <v>258</v>
      </c>
      <c r="B312" s="97"/>
      <c r="C312" s="97" t="s">
        <v>80</v>
      </c>
      <c r="D312" s="97" t="s">
        <v>257</v>
      </c>
      <c r="E312" s="97"/>
      <c r="F312" s="98">
        <f>SUM(F314)</f>
        <v>2900</v>
      </c>
    </row>
    <row r="313" spans="1:6" ht="37.5">
      <c r="A313" s="143" t="s">
        <v>89</v>
      </c>
      <c r="B313" s="73"/>
      <c r="C313" s="73" t="s">
        <v>80</v>
      </c>
      <c r="D313" s="73" t="s">
        <v>479</v>
      </c>
      <c r="E313" s="73"/>
      <c r="F313" s="75">
        <f>SUM(F314)</f>
        <v>2900</v>
      </c>
    </row>
    <row r="314" spans="1:6" ht="18.75">
      <c r="A314" s="74" t="s">
        <v>87</v>
      </c>
      <c r="B314" s="73"/>
      <c r="C314" s="73" t="s">
        <v>80</v>
      </c>
      <c r="D314" s="73" t="s">
        <v>479</v>
      </c>
      <c r="E314" s="73" t="s">
        <v>86</v>
      </c>
      <c r="F314" s="75">
        <f>SUM('Прилож.3'!E124)</f>
        <v>2900</v>
      </c>
    </row>
    <row r="315" spans="1:6" ht="75">
      <c r="A315" s="94" t="s">
        <v>427</v>
      </c>
      <c r="B315" s="73"/>
      <c r="C315" s="73" t="s">
        <v>80</v>
      </c>
      <c r="D315" s="73" t="s">
        <v>426</v>
      </c>
      <c r="E315" s="73"/>
      <c r="F315" s="75">
        <f>SUM(F316)</f>
        <v>521.4</v>
      </c>
    </row>
    <row r="316" spans="1:6" ht="18.75">
      <c r="A316" s="4" t="s">
        <v>10</v>
      </c>
      <c r="B316" s="5"/>
      <c r="C316" s="5" t="s">
        <v>80</v>
      </c>
      <c r="D316" s="5" t="s">
        <v>88</v>
      </c>
      <c r="E316" s="5" t="s">
        <v>9</v>
      </c>
      <c r="F316" s="13">
        <f>SUM('Прилож.3'!E126)</f>
        <v>521.4</v>
      </c>
    </row>
    <row r="317" spans="1:6" ht="18.75">
      <c r="A317" s="3" t="s">
        <v>91</v>
      </c>
      <c r="B317" s="4"/>
      <c r="C317" s="2" t="s">
        <v>90</v>
      </c>
      <c r="D317" s="2" t="s">
        <v>0</v>
      </c>
      <c r="E317" s="2" t="s">
        <v>0</v>
      </c>
      <c r="F317" s="12">
        <f>SUM(F318+F320)</f>
        <v>2904.1</v>
      </c>
    </row>
    <row r="318" spans="1:6" ht="18.75">
      <c r="A318" s="3" t="s">
        <v>93</v>
      </c>
      <c r="B318" s="3"/>
      <c r="C318" s="2" t="s">
        <v>90</v>
      </c>
      <c r="D318" s="2" t="s">
        <v>92</v>
      </c>
      <c r="E318" s="2" t="s">
        <v>0</v>
      </c>
      <c r="F318" s="12">
        <f>SUM(F319)</f>
        <v>0</v>
      </c>
    </row>
    <row r="319" spans="1:6" ht="18.75">
      <c r="A319" s="4" t="s">
        <v>85</v>
      </c>
      <c r="B319" s="4"/>
      <c r="C319" s="5" t="s">
        <v>90</v>
      </c>
      <c r="D319" s="5" t="s">
        <v>92</v>
      </c>
      <c r="E319" s="5" t="s">
        <v>84</v>
      </c>
      <c r="F319" s="13">
        <f>SUM('Прилож.3'!E129)</f>
        <v>0</v>
      </c>
    </row>
    <row r="320" spans="1:6" ht="18.75">
      <c r="A320" s="3" t="s">
        <v>253</v>
      </c>
      <c r="B320" s="2"/>
      <c r="C320" s="2" t="s">
        <v>90</v>
      </c>
      <c r="D320" s="2" t="s">
        <v>254</v>
      </c>
      <c r="E320" s="2"/>
      <c r="F320" s="12">
        <f>SUM(F321+F323)</f>
        <v>2904.1</v>
      </c>
    </row>
    <row r="321" spans="1:6" ht="18.75">
      <c r="A321" s="3" t="s">
        <v>420</v>
      </c>
      <c r="B321" s="2"/>
      <c r="C321" s="2" t="s">
        <v>90</v>
      </c>
      <c r="D321" s="2" t="s">
        <v>419</v>
      </c>
      <c r="E321" s="2" t="s">
        <v>0</v>
      </c>
      <c r="F321" s="12">
        <f>SUM(F322)</f>
        <v>410.2</v>
      </c>
    </row>
    <row r="322" spans="1:6" ht="18.75">
      <c r="A322" s="4" t="s">
        <v>10</v>
      </c>
      <c r="B322" s="5"/>
      <c r="C322" s="5" t="s">
        <v>90</v>
      </c>
      <c r="D322" s="5" t="s">
        <v>419</v>
      </c>
      <c r="E322" s="5" t="s">
        <v>9</v>
      </c>
      <c r="F322" s="13">
        <f>SUM('Прилож.3'!E132)</f>
        <v>410.2</v>
      </c>
    </row>
    <row r="323" spans="1:6" ht="56.25">
      <c r="A323" s="4" t="s">
        <v>258</v>
      </c>
      <c r="B323" s="4"/>
      <c r="C323" s="2" t="s">
        <v>90</v>
      </c>
      <c r="D323" s="5" t="s">
        <v>257</v>
      </c>
      <c r="E323" s="5"/>
      <c r="F323" s="13">
        <f>SUM(F324+F326)</f>
        <v>2493.9</v>
      </c>
    </row>
    <row r="324" spans="1:6" ht="37.5">
      <c r="A324" s="3" t="s">
        <v>77</v>
      </c>
      <c r="B324" s="3"/>
      <c r="C324" s="2" t="s">
        <v>90</v>
      </c>
      <c r="D324" s="2" t="s">
        <v>76</v>
      </c>
      <c r="E324" s="2" t="s">
        <v>0</v>
      </c>
      <c r="F324" s="12">
        <f>SUM(F325)</f>
        <v>400</v>
      </c>
    </row>
    <row r="325" spans="1:6" ht="18.75">
      <c r="A325" s="4" t="s">
        <v>87</v>
      </c>
      <c r="B325" s="4"/>
      <c r="C325" s="5" t="s">
        <v>90</v>
      </c>
      <c r="D325" s="5" t="s">
        <v>76</v>
      </c>
      <c r="E325" s="5" t="s">
        <v>86</v>
      </c>
      <c r="F325" s="13">
        <f>SUM('Прилож.3'!E135)</f>
        <v>400</v>
      </c>
    </row>
    <row r="326" spans="1:6" ht="56.25">
      <c r="A326" s="3" t="s">
        <v>95</v>
      </c>
      <c r="B326" s="3"/>
      <c r="C326" s="2" t="s">
        <v>90</v>
      </c>
      <c r="D326" s="2" t="s">
        <v>94</v>
      </c>
      <c r="E326" s="2" t="s">
        <v>0</v>
      </c>
      <c r="F326" s="12">
        <f>SUM(F327)</f>
        <v>2093.9</v>
      </c>
    </row>
    <row r="327" spans="1:6" ht="18.75">
      <c r="A327" s="4" t="s">
        <v>10</v>
      </c>
      <c r="B327" s="4"/>
      <c r="C327" s="5" t="s">
        <v>90</v>
      </c>
      <c r="D327" s="5" t="s">
        <v>94</v>
      </c>
      <c r="E327" s="5" t="s">
        <v>9</v>
      </c>
      <c r="F327" s="13">
        <f>SUM('Прилож.3'!E137)</f>
        <v>2093.9</v>
      </c>
    </row>
    <row r="328" spans="1:6" ht="18.75">
      <c r="A328" s="3" t="s">
        <v>97</v>
      </c>
      <c r="B328" s="3"/>
      <c r="C328" s="2" t="s">
        <v>96</v>
      </c>
      <c r="D328" s="2" t="s">
        <v>0</v>
      </c>
      <c r="E328" s="2" t="s">
        <v>0</v>
      </c>
      <c r="F328" s="12">
        <f>SUM(F329+F331+F333+F335+F337+F339+F341+F343)</f>
        <v>10624.6</v>
      </c>
    </row>
    <row r="329" spans="1:6" ht="18.75">
      <c r="A329" s="3" t="s">
        <v>99</v>
      </c>
      <c r="B329" s="3"/>
      <c r="C329" s="2" t="s">
        <v>96</v>
      </c>
      <c r="D329" s="2" t="s">
        <v>98</v>
      </c>
      <c r="E329" s="2" t="s">
        <v>0</v>
      </c>
      <c r="F329" s="12">
        <f>SUM(F330)</f>
        <v>3049.6</v>
      </c>
    </row>
    <row r="330" spans="1:6" ht="18.75">
      <c r="A330" s="4" t="s">
        <v>10</v>
      </c>
      <c r="B330" s="4"/>
      <c r="C330" s="5" t="s">
        <v>96</v>
      </c>
      <c r="D330" s="5" t="s">
        <v>98</v>
      </c>
      <c r="E330" s="5" t="s">
        <v>9</v>
      </c>
      <c r="F330" s="13">
        <f>SUM('Прилож.3'!E140)</f>
        <v>3049.6</v>
      </c>
    </row>
    <row r="331" spans="1:6" ht="56.25">
      <c r="A331" s="3" t="s">
        <v>101</v>
      </c>
      <c r="B331" s="3"/>
      <c r="C331" s="2" t="s">
        <v>96</v>
      </c>
      <c r="D331" s="2" t="s">
        <v>100</v>
      </c>
      <c r="E331" s="2" t="s">
        <v>0</v>
      </c>
      <c r="F331" s="12">
        <f>SUM(F332)</f>
        <v>5243</v>
      </c>
    </row>
    <row r="332" spans="1:6" ht="18.75">
      <c r="A332" s="4" t="s">
        <v>10</v>
      </c>
      <c r="B332" s="4"/>
      <c r="C332" s="5" t="s">
        <v>96</v>
      </c>
      <c r="D332" s="5" t="s">
        <v>100</v>
      </c>
      <c r="E332" s="5" t="s">
        <v>9</v>
      </c>
      <c r="F332" s="13">
        <f>SUM('Прилож.3'!E142)</f>
        <v>5243</v>
      </c>
    </row>
    <row r="333" spans="1:6" ht="75">
      <c r="A333" s="3" t="s">
        <v>103</v>
      </c>
      <c r="B333" s="3"/>
      <c r="C333" s="2" t="s">
        <v>96</v>
      </c>
      <c r="D333" s="2" t="s">
        <v>102</v>
      </c>
      <c r="E333" s="2" t="s">
        <v>0</v>
      </c>
      <c r="F333" s="12">
        <f>SUM(F334)</f>
        <v>71.6</v>
      </c>
    </row>
    <row r="334" spans="1:6" ht="18.75">
      <c r="A334" s="4" t="s">
        <v>10</v>
      </c>
      <c r="B334" s="4"/>
      <c r="C334" s="5" t="s">
        <v>96</v>
      </c>
      <c r="D334" s="5" t="s">
        <v>102</v>
      </c>
      <c r="E334" s="5" t="s">
        <v>9</v>
      </c>
      <c r="F334" s="13">
        <f>SUM('Прилож.3'!E144)</f>
        <v>71.6</v>
      </c>
    </row>
    <row r="335" spans="1:6" ht="75">
      <c r="A335" s="3" t="s">
        <v>105</v>
      </c>
      <c r="B335" s="3"/>
      <c r="C335" s="2" t="s">
        <v>96</v>
      </c>
      <c r="D335" s="2" t="s">
        <v>104</v>
      </c>
      <c r="E335" s="2" t="s">
        <v>0</v>
      </c>
      <c r="F335" s="12">
        <f>SUM(F336)</f>
        <v>716</v>
      </c>
    </row>
    <row r="336" spans="1:6" ht="18.75">
      <c r="A336" s="4" t="s">
        <v>10</v>
      </c>
      <c r="B336" s="4"/>
      <c r="C336" s="5" t="s">
        <v>96</v>
      </c>
      <c r="D336" s="5" t="s">
        <v>104</v>
      </c>
      <c r="E336" s="5" t="s">
        <v>9</v>
      </c>
      <c r="F336" s="13">
        <f>SUM('Прилож.3'!E146)</f>
        <v>716</v>
      </c>
    </row>
    <row r="337" spans="1:6" ht="18.75">
      <c r="A337" s="3" t="s">
        <v>107</v>
      </c>
      <c r="B337" s="3"/>
      <c r="C337" s="2" t="s">
        <v>96</v>
      </c>
      <c r="D337" s="2" t="s">
        <v>106</v>
      </c>
      <c r="E337" s="2" t="s">
        <v>0</v>
      </c>
      <c r="F337" s="12">
        <f>SUM(F338)</f>
        <v>100</v>
      </c>
    </row>
    <row r="338" spans="1:6" ht="18.75">
      <c r="A338" s="4" t="s">
        <v>10</v>
      </c>
      <c r="B338" s="4"/>
      <c r="C338" s="5" t="s">
        <v>96</v>
      </c>
      <c r="D338" s="5" t="s">
        <v>106</v>
      </c>
      <c r="E338" s="5" t="s">
        <v>9</v>
      </c>
      <c r="F338" s="13">
        <f>SUM('Прилож.3'!E148)</f>
        <v>100</v>
      </c>
    </row>
    <row r="339" spans="1:6" ht="18.75">
      <c r="A339" s="3" t="s">
        <v>109</v>
      </c>
      <c r="B339" s="3"/>
      <c r="C339" s="2" t="s">
        <v>96</v>
      </c>
      <c r="D339" s="2" t="s">
        <v>108</v>
      </c>
      <c r="E339" s="2" t="s">
        <v>0</v>
      </c>
      <c r="F339" s="12">
        <f>SUM(F340)</f>
        <v>126</v>
      </c>
    </row>
    <row r="340" spans="1:6" ht="18.75">
      <c r="A340" s="4" t="s">
        <v>10</v>
      </c>
      <c r="B340" s="4"/>
      <c r="C340" s="5" t="s">
        <v>96</v>
      </c>
      <c r="D340" s="5" t="s">
        <v>108</v>
      </c>
      <c r="E340" s="5" t="s">
        <v>9</v>
      </c>
      <c r="F340" s="13">
        <f>SUM('Прилож.3'!E150)</f>
        <v>126</v>
      </c>
    </row>
    <row r="341" spans="1:6" ht="37.5">
      <c r="A341" s="3" t="s">
        <v>111</v>
      </c>
      <c r="B341" s="3"/>
      <c r="C341" s="2" t="s">
        <v>96</v>
      </c>
      <c r="D341" s="2" t="s">
        <v>110</v>
      </c>
      <c r="E341" s="2" t="s">
        <v>0</v>
      </c>
      <c r="F341" s="12">
        <f>SUM(F342)</f>
        <v>718.4</v>
      </c>
    </row>
    <row r="342" spans="1:6" ht="18.75">
      <c r="A342" s="4" t="s">
        <v>10</v>
      </c>
      <c r="B342" s="4"/>
      <c r="C342" s="5" t="s">
        <v>96</v>
      </c>
      <c r="D342" s="5" t="s">
        <v>110</v>
      </c>
      <c r="E342" s="5" t="s">
        <v>9</v>
      </c>
      <c r="F342" s="13">
        <f>SUM('Прилож.3'!E152)</f>
        <v>718.4</v>
      </c>
    </row>
    <row r="343" spans="1:6" ht="18.75">
      <c r="A343" s="3" t="s">
        <v>253</v>
      </c>
      <c r="B343" s="2"/>
      <c r="C343" s="2" t="s">
        <v>96</v>
      </c>
      <c r="D343" s="2" t="s">
        <v>254</v>
      </c>
      <c r="E343" s="2"/>
      <c r="F343" s="12">
        <f>SUM(F344)</f>
        <v>600</v>
      </c>
    </row>
    <row r="344" spans="1:6" ht="37.5">
      <c r="A344" s="3" t="s">
        <v>417</v>
      </c>
      <c r="B344" s="2"/>
      <c r="C344" s="2" t="s">
        <v>96</v>
      </c>
      <c r="D344" s="2" t="s">
        <v>418</v>
      </c>
      <c r="E344" s="2"/>
      <c r="F344" s="12">
        <f>SUM(F345)</f>
        <v>600</v>
      </c>
    </row>
    <row r="345" spans="1:6" ht="18.75">
      <c r="A345" s="4" t="s">
        <v>10</v>
      </c>
      <c r="B345" s="5"/>
      <c r="C345" s="5" t="s">
        <v>96</v>
      </c>
      <c r="D345" s="5" t="s">
        <v>418</v>
      </c>
      <c r="E345" s="5" t="s">
        <v>9</v>
      </c>
      <c r="F345" s="13">
        <f>SUM('Прилож.3'!E155)</f>
        <v>600</v>
      </c>
    </row>
    <row r="346" spans="1:6" ht="18.75">
      <c r="A346" s="3" t="s">
        <v>113</v>
      </c>
      <c r="B346" s="3"/>
      <c r="C346" s="2" t="s">
        <v>112</v>
      </c>
      <c r="D346" s="2" t="s">
        <v>0</v>
      </c>
      <c r="E346" s="2" t="s">
        <v>0</v>
      </c>
      <c r="F346" s="12">
        <f>SUM(F348+F353)</f>
        <v>2599.5</v>
      </c>
    </row>
    <row r="347" spans="1:6" ht="56.25">
      <c r="A347" s="71" t="s">
        <v>317</v>
      </c>
      <c r="B347" s="71"/>
      <c r="C347" s="97" t="s">
        <v>112</v>
      </c>
      <c r="D347" s="97" t="s">
        <v>318</v>
      </c>
      <c r="E347" s="97"/>
      <c r="F347" s="98">
        <f>SUM(F348)</f>
        <v>2489.7</v>
      </c>
    </row>
    <row r="348" spans="1:6" ht="18.75">
      <c r="A348" s="71" t="s">
        <v>14</v>
      </c>
      <c r="B348" s="71"/>
      <c r="C348" s="97" t="s">
        <v>112</v>
      </c>
      <c r="D348" s="97" t="s">
        <v>13</v>
      </c>
      <c r="E348" s="97" t="s">
        <v>0</v>
      </c>
      <c r="F348" s="98">
        <f>SUM(F349)</f>
        <v>2489.7</v>
      </c>
    </row>
    <row r="349" spans="1:6" ht="37.5">
      <c r="A349" s="71" t="s">
        <v>437</v>
      </c>
      <c r="B349" s="73"/>
      <c r="C349" s="73" t="s">
        <v>112</v>
      </c>
      <c r="D349" s="73" t="s">
        <v>431</v>
      </c>
      <c r="E349" s="73"/>
      <c r="F349" s="75">
        <f>SUM(F350)</f>
        <v>2489.7</v>
      </c>
    </row>
    <row r="350" spans="1:6" ht="18.75">
      <c r="A350" s="74" t="s">
        <v>10</v>
      </c>
      <c r="B350" s="73"/>
      <c r="C350" s="73" t="s">
        <v>112</v>
      </c>
      <c r="D350" s="73" t="s">
        <v>431</v>
      </c>
      <c r="E350" s="73" t="s">
        <v>9</v>
      </c>
      <c r="F350" s="75">
        <f>SUM('Прилож.3'!E160)</f>
        <v>2489.7</v>
      </c>
    </row>
    <row r="351" spans="1:6" ht="18.75">
      <c r="A351" s="71" t="s">
        <v>253</v>
      </c>
      <c r="B351" s="97"/>
      <c r="C351" s="97" t="s">
        <v>112</v>
      </c>
      <c r="D351" s="97" t="s">
        <v>254</v>
      </c>
      <c r="E351" s="97"/>
      <c r="F351" s="98">
        <f>SUM(F354)</f>
        <v>109.8</v>
      </c>
    </row>
    <row r="352" spans="1:6" ht="56.25">
      <c r="A352" s="74" t="s">
        <v>258</v>
      </c>
      <c r="B352" s="122"/>
      <c r="C352" s="122" t="s">
        <v>112</v>
      </c>
      <c r="D352" s="122" t="s">
        <v>477</v>
      </c>
      <c r="E352" s="122"/>
      <c r="F352" s="75">
        <f>SUM(F354)</f>
        <v>109.8</v>
      </c>
    </row>
    <row r="353" spans="1:6" ht="37.5">
      <c r="A353" s="74" t="s">
        <v>478</v>
      </c>
      <c r="B353" s="122"/>
      <c r="C353" s="122" t="s">
        <v>112</v>
      </c>
      <c r="D353" s="122" t="s">
        <v>477</v>
      </c>
      <c r="E353" s="122"/>
      <c r="F353" s="75">
        <f>SUM(F354)</f>
        <v>109.8</v>
      </c>
    </row>
    <row r="354" spans="1:6" ht="18.75">
      <c r="A354" s="74" t="s">
        <v>87</v>
      </c>
      <c r="B354" s="122"/>
      <c r="C354" s="122" t="s">
        <v>112</v>
      </c>
      <c r="D354" s="122" t="s">
        <v>477</v>
      </c>
      <c r="E354" s="122" t="s">
        <v>86</v>
      </c>
      <c r="F354" s="123">
        <f>SUM('Прилож.3'!E164)</f>
        <v>109.8</v>
      </c>
    </row>
    <row r="355" spans="1:6" ht="34.5">
      <c r="A355" s="149" t="s">
        <v>298</v>
      </c>
      <c r="B355" s="67"/>
      <c r="C355" s="18" t="s">
        <v>297</v>
      </c>
      <c r="D355" s="18"/>
      <c r="E355" s="18"/>
      <c r="F355" s="66">
        <f>SUM(F359)</f>
        <v>240</v>
      </c>
    </row>
    <row r="356" spans="1:6" s="17" customFormat="1" ht="17.25">
      <c r="A356" s="149" t="s">
        <v>173</v>
      </c>
      <c r="B356" s="67"/>
      <c r="C356" s="18" t="s">
        <v>172</v>
      </c>
      <c r="D356" s="18" t="s">
        <v>0</v>
      </c>
      <c r="E356" s="18" t="s">
        <v>0</v>
      </c>
      <c r="F356" s="66">
        <f>SUM(F359)</f>
        <v>240</v>
      </c>
    </row>
    <row r="357" spans="1:6" ht="18.75">
      <c r="A357" s="71" t="s">
        <v>253</v>
      </c>
      <c r="B357" s="71"/>
      <c r="C357" s="97" t="s">
        <v>172</v>
      </c>
      <c r="D357" s="97" t="s">
        <v>254</v>
      </c>
      <c r="E357" s="73"/>
      <c r="F357" s="98">
        <f>SUM(F359)</f>
        <v>240</v>
      </c>
    </row>
    <row r="358" spans="1:6" ht="37.5">
      <c r="A358" s="71" t="s">
        <v>487</v>
      </c>
      <c r="B358" s="71"/>
      <c r="C358" s="97" t="s">
        <v>172</v>
      </c>
      <c r="D358" s="97" t="s">
        <v>180</v>
      </c>
      <c r="E358" s="97" t="s">
        <v>0</v>
      </c>
      <c r="F358" s="98">
        <f>SUM(F359)</f>
        <v>240</v>
      </c>
    </row>
    <row r="359" spans="1:6" ht="18.75">
      <c r="A359" s="74" t="s">
        <v>10</v>
      </c>
      <c r="B359" s="74"/>
      <c r="C359" s="73" t="s">
        <v>172</v>
      </c>
      <c r="D359" s="73" t="s">
        <v>180</v>
      </c>
      <c r="E359" s="73" t="s">
        <v>9</v>
      </c>
      <c r="F359" s="75">
        <f>SUM('Прилож.3'!E271)</f>
        <v>240</v>
      </c>
    </row>
    <row r="360" spans="1:6" ht="18.75">
      <c r="A360" s="71" t="s">
        <v>299</v>
      </c>
      <c r="B360" s="97"/>
      <c r="C360" s="97" t="s">
        <v>300</v>
      </c>
      <c r="D360" s="97"/>
      <c r="E360" s="97"/>
      <c r="F360" s="98">
        <f>SUM(F364)</f>
        <v>131</v>
      </c>
    </row>
    <row r="361" spans="1:6" ht="37.5">
      <c r="A361" s="150" t="s">
        <v>187</v>
      </c>
      <c r="B361" s="97"/>
      <c r="C361" s="97" t="s">
        <v>186</v>
      </c>
      <c r="D361" s="97" t="s">
        <v>0</v>
      </c>
      <c r="E361" s="97" t="s">
        <v>0</v>
      </c>
      <c r="F361" s="98">
        <f>SUM(F364)</f>
        <v>131</v>
      </c>
    </row>
    <row r="362" spans="1:6" ht="18.75">
      <c r="A362" s="151" t="s">
        <v>483</v>
      </c>
      <c r="B362" s="41"/>
      <c r="C362" s="41" t="s">
        <v>186</v>
      </c>
      <c r="D362" s="119" t="s">
        <v>481</v>
      </c>
      <c r="E362" s="119"/>
      <c r="F362" s="120">
        <f>SUM(F364)</f>
        <v>131</v>
      </c>
    </row>
    <row r="363" spans="1:6" ht="75">
      <c r="A363" s="82" t="s">
        <v>480</v>
      </c>
      <c r="B363" s="18"/>
      <c r="C363" s="18" t="s">
        <v>186</v>
      </c>
      <c r="D363" s="97" t="s">
        <v>482</v>
      </c>
      <c r="E363" s="97"/>
      <c r="F363" s="98">
        <f>SUM(F364)</f>
        <v>131</v>
      </c>
    </row>
    <row r="364" spans="1:6" ht="18.75">
      <c r="A364" s="145" t="s">
        <v>87</v>
      </c>
      <c r="B364" s="16"/>
      <c r="C364" s="16" t="s">
        <v>186</v>
      </c>
      <c r="D364" s="73" t="s">
        <v>482</v>
      </c>
      <c r="E364" s="73" t="s">
        <v>86</v>
      </c>
      <c r="F364" s="75">
        <v>131</v>
      </c>
    </row>
    <row r="365" spans="1:6" ht="18" thickBot="1">
      <c r="A365" s="152" t="s">
        <v>338</v>
      </c>
      <c r="B365" s="153" t="s">
        <v>339</v>
      </c>
      <c r="C365" s="154"/>
      <c r="D365" s="155"/>
      <c r="E365" s="156"/>
      <c r="F365" s="157">
        <f>SUM(F367+F376)</f>
        <v>2611.6</v>
      </c>
    </row>
    <row r="366" spans="1:6" ht="17.25">
      <c r="A366" s="39" t="s">
        <v>249</v>
      </c>
      <c r="B366" s="53"/>
      <c r="C366" s="41" t="s">
        <v>250</v>
      </c>
      <c r="D366" s="18"/>
      <c r="E366" s="18"/>
      <c r="F366" s="66">
        <f>SUM(F367+F376)</f>
        <v>2611.6</v>
      </c>
    </row>
    <row r="367" spans="1:6" ht="56.25">
      <c r="A367" s="71" t="s">
        <v>12</v>
      </c>
      <c r="B367" s="71"/>
      <c r="C367" s="97" t="s">
        <v>11</v>
      </c>
      <c r="D367" s="97" t="s">
        <v>0</v>
      </c>
      <c r="E367" s="97" t="s">
        <v>0</v>
      </c>
      <c r="F367" s="98">
        <f>SUM(F369+F372+F374)</f>
        <v>2525.1</v>
      </c>
    </row>
    <row r="368" spans="1:6" ht="56.25">
      <c r="A368" s="71" t="s">
        <v>317</v>
      </c>
      <c r="B368" s="71"/>
      <c r="C368" s="97" t="s">
        <v>11</v>
      </c>
      <c r="D368" s="97" t="s">
        <v>318</v>
      </c>
      <c r="E368" s="97"/>
      <c r="F368" s="98">
        <f>SUM(F369+F372+F374)</f>
        <v>2525.1</v>
      </c>
    </row>
    <row r="369" spans="1:6" ht="18.75">
      <c r="A369" s="71" t="s">
        <v>14</v>
      </c>
      <c r="B369" s="71"/>
      <c r="C369" s="97" t="s">
        <v>11</v>
      </c>
      <c r="D369" s="97" t="s">
        <v>13</v>
      </c>
      <c r="E369" s="97" t="s">
        <v>0</v>
      </c>
      <c r="F369" s="98">
        <f>SUM(F370)</f>
        <v>1587.6</v>
      </c>
    </row>
    <row r="370" spans="1:6" ht="37.5">
      <c r="A370" s="71" t="s">
        <v>437</v>
      </c>
      <c r="B370" s="74"/>
      <c r="C370" s="73" t="s">
        <v>11</v>
      </c>
      <c r="D370" s="73" t="s">
        <v>431</v>
      </c>
      <c r="E370" s="73"/>
      <c r="F370" s="75">
        <f>SUM(F371)</f>
        <v>1587.6</v>
      </c>
    </row>
    <row r="371" spans="1:6" ht="18.75">
      <c r="A371" s="74" t="s">
        <v>10</v>
      </c>
      <c r="B371" s="74"/>
      <c r="C371" s="73" t="s">
        <v>11</v>
      </c>
      <c r="D371" s="73" t="s">
        <v>431</v>
      </c>
      <c r="E371" s="73" t="s">
        <v>9</v>
      </c>
      <c r="F371" s="75">
        <f>SUM('Прилож.3'!E22)</f>
        <v>1587.6</v>
      </c>
    </row>
    <row r="372" spans="1:6" ht="37.5">
      <c r="A372" s="71" t="s">
        <v>16</v>
      </c>
      <c r="B372" s="71"/>
      <c r="C372" s="97" t="s">
        <v>11</v>
      </c>
      <c r="D372" s="97" t="s">
        <v>15</v>
      </c>
      <c r="E372" s="97" t="s">
        <v>0</v>
      </c>
      <c r="F372" s="98">
        <f>SUM(F373)</f>
        <v>667.5</v>
      </c>
    </row>
    <row r="373" spans="1:6" ht="18.75">
      <c r="A373" s="4" t="s">
        <v>10</v>
      </c>
      <c r="B373" s="4"/>
      <c r="C373" s="5" t="s">
        <v>11</v>
      </c>
      <c r="D373" s="5" t="s">
        <v>15</v>
      </c>
      <c r="E373" s="5" t="s">
        <v>9</v>
      </c>
      <c r="F373" s="13">
        <f>SUM('Прилож.3'!E24)</f>
        <v>667.5</v>
      </c>
    </row>
    <row r="374" spans="1:6" ht="18.75">
      <c r="A374" s="3" t="s">
        <v>18</v>
      </c>
      <c r="B374" s="3"/>
      <c r="C374" s="2" t="s">
        <v>11</v>
      </c>
      <c r="D374" s="2" t="s">
        <v>17</v>
      </c>
      <c r="E374" s="2" t="s">
        <v>0</v>
      </c>
      <c r="F374" s="12">
        <f>SUM(F375)</f>
        <v>270</v>
      </c>
    </row>
    <row r="375" spans="1:6" ht="18.75">
      <c r="A375" s="4" t="s">
        <v>10</v>
      </c>
      <c r="B375" s="4"/>
      <c r="C375" s="5" t="s">
        <v>11</v>
      </c>
      <c r="D375" s="5" t="s">
        <v>17</v>
      </c>
      <c r="E375" s="5" t="s">
        <v>9</v>
      </c>
      <c r="F375" s="13">
        <f>SUM('Прилож.3'!E26)</f>
        <v>270</v>
      </c>
    </row>
    <row r="376" spans="1:6" ht="17.25">
      <c r="A376" s="67" t="s">
        <v>36</v>
      </c>
      <c r="B376" s="67"/>
      <c r="C376" s="18" t="s">
        <v>35</v>
      </c>
      <c r="D376" s="18" t="s">
        <v>0</v>
      </c>
      <c r="E376" s="18" t="s">
        <v>0</v>
      </c>
      <c r="F376" s="66">
        <f>SUM(F377+F385)</f>
        <v>86.5</v>
      </c>
    </row>
    <row r="377" spans="1:6" ht="37.5">
      <c r="A377" s="71" t="s">
        <v>319</v>
      </c>
      <c r="B377" s="71"/>
      <c r="C377" s="97" t="s">
        <v>35</v>
      </c>
      <c r="D377" s="97" t="s">
        <v>320</v>
      </c>
      <c r="E377" s="97"/>
      <c r="F377" s="98">
        <f>SUM(F378)</f>
        <v>86</v>
      </c>
    </row>
    <row r="378" spans="1:6" ht="18.75">
      <c r="A378" s="71" t="s">
        <v>40</v>
      </c>
      <c r="B378" s="71"/>
      <c r="C378" s="97" t="s">
        <v>35</v>
      </c>
      <c r="D378" s="97" t="s">
        <v>39</v>
      </c>
      <c r="E378" s="97" t="s">
        <v>0</v>
      </c>
      <c r="F378" s="98">
        <f>SUM(F379+F381+F383)</f>
        <v>86</v>
      </c>
    </row>
    <row r="379" spans="1:6" ht="18.75">
      <c r="A379" s="71" t="s">
        <v>433</v>
      </c>
      <c r="B379" s="74"/>
      <c r="C379" s="97" t="s">
        <v>35</v>
      </c>
      <c r="D379" s="97" t="s">
        <v>475</v>
      </c>
      <c r="E379" s="97"/>
      <c r="F379" s="75">
        <f>SUM(F380)</f>
        <v>15</v>
      </c>
    </row>
    <row r="380" spans="1:6" ht="18.75">
      <c r="A380" s="74" t="s">
        <v>10</v>
      </c>
      <c r="B380" s="74"/>
      <c r="C380" s="73" t="s">
        <v>35</v>
      </c>
      <c r="D380" s="73" t="s">
        <v>475</v>
      </c>
      <c r="E380" s="73" t="s">
        <v>9</v>
      </c>
      <c r="F380" s="75">
        <v>15</v>
      </c>
    </row>
    <row r="381" spans="1:6" ht="37.5">
      <c r="A381" s="71" t="s">
        <v>44</v>
      </c>
      <c r="B381" s="71"/>
      <c r="C381" s="97" t="s">
        <v>35</v>
      </c>
      <c r="D381" s="97" t="s">
        <v>43</v>
      </c>
      <c r="E381" s="97" t="s">
        <v>0</v>
      </c>
      <c r="F381" s="98">
        <f>SUM(F382)</f>
        <v>60</v>
      </c>
    </row>
    <row r="382" spans="1:6" ht="18.75">
      <c r="A382" s="74" t="s">
        <v>10</v>
      </c>
      <c r="B382" s="74"/>
      <c r="C382" s="73" t="s">
        <v>35</v>
      </c>
      <c r="D382" s="73" t="s">
        <v>43</v>
      </c>
      <c r="E382" s="73" t="s">
        <v>9</v>
      </c>
      <c r="F382" s="75">
        <f>SUM('Прилож.3'!E70)</f>
        <v>60</v>
      </c>
    </row>
    <row r="383" spans="1:6" ht="37.5">
      <c r="A383" s="71" t="s">
        <v>46</v>
      </c>
      <c r="B383" s="71"/>
      <c r="C383" s="97" t="s">
        <v>35</v>
      </c>
      <c r="D383" s="97" t="s">
        <v>45</v>
      </c>
      <c r="E383" s="97" t="s">
        <v>0</v>
      </c>
      <c r="F383" s="98">
        <f>SUM(F384)</f>
        <v>11</v>
      </c>
    </row>
    <row r="384" spans="1:6" ht="18.75">
      <c r="A384" s="74" t="s">
        <v>10</v>
      </c>
      <c r="B384" s="74"/>
      <c r="C384" s="73" t="s">
        <v>35</v>
      </c>
      <c r="D384" s="73" t="s">
        <v>45</v>
      </c>
      <c r="E384" s="73" t="s">
        <v>9</v>
      </c>
      <c r="F384" s="75">
        <f>SUM('Прилож.3'!E72)</f>
        <v>11</v>
      </c>
    </row>
    <row r="385" spans="1:6" ht="18.75">
      <c r="A385" s="71" t="s">
        <v>457</v>
      </c>
      <c r="B385" s="97"/>
      <c r="C385" s="97" t="s">
        <v>35</v>
      </c>
      <c r="D385" s="97" t="s">
        <v>456</v>
      </c>
      <c r="E385" s="97"/>
      <c r="F385" s="98">
        <f>SUM(F386)</f>
        <v>0.5</v>
      </c>
    </row>
    <row r="386" spans="1:6" ht="19.5" thickBot="1">
      <c r="A386" s="74" t="s">
        <v>10</v>
      </c>
      <c r="B386" s="73"/>
      <c r="C386" s="73" t="s">
        <v>35</v>
      </c>
      <c r="D386" s="73" t="s">
        <v>456</v>
      </c>
      <c r="E386" s="73" t="s">
        <v>9</v>
      </c>
      <c r="F386" s="75">
        <v>0.5</v>
      </c>
    </row>
    <row r="387" spans="1:6" ht="18" thickBot="1">
      <c r="A387" s="68" t="s">
        <v>340</v>
      </c>
      <c r="B387" s="29" t="s">
        <v>341</v>
      </c>
      <c r="C387" s="28"/>
      <c r="D387" s="29"/>
      <c r="E387" s="28"/>
      <c r="F387" s="30">
        <f>SUM(F388+F419+F423+F429+F435+F444)</f>
        <v>23310.7</v>
      </c>
    </row>
    <row r="388" spans="1:6" ht="17.25">
      <c r="A388" s="39" t="s">
        <v>249</v>
      </c>
      <c r="B388" s="53"/>
      <c r="C388" s="41" t="s">
        <v>250</v>
      </c>
      <c r="D388" s="41"/>
      <c r="E388" s="41"/>
      <c r="F388" s="42">
        <f>SUM(F389+F408+F393+F402)</f>
        <v>20384.2</v>
      </c>
    </row>
    <row r="389" spans="1:6" ht="37.5">
      <c r="A389" s="22" t="s">
        <v>6</v>
      </c>
      <c r="B389" s="22"/>
      <c r="C389" s="23" t="s">
        <v>5</v>
      </c>
      <c r="D389" s="23" t="s">
        <v>0</v>
      </c>
      <c r="E389" s="23" t="s">
        <v>0</v>
      </c>
      <c r="F389" s="24">
        <f>SUM(F392)</f>
        <v>861.9</v>
      </c>
    </row>
    <row r="390" spans="1:6" ht="56.25">
      <c r="A390" s="3" t="s">
        <v>317</v>
      </c>
      <c r="B390" s="22"/>
      <c r="C390" s="23" t="s">
        <v>5</v>
      </c>
      <c r="D390" s="2" t="s">
        <v>318</v>
      </c>
      <c r="E390" s="23"/>
      <c r="F390" s="24">
        <f>SUM(F392)</f>
        <v>861.9</v>
      </c>
    </row>
    <row r="391" spans="1:6" ht="18.75">
      <c r="A391" s="3" t="s">
        <v>8</v>
      </c>
      <c r="B391" s="3"/>
      <c r="C391" s="2" t="s">
        <v>5</v>
      </c>
      <c r="D391" s="2" t="s">
        <v>7</v>
      </c>
      <c r="E391" s="2" t="s">
        <v>0</v>
      </c>
      <c r="F391" s="12">
        <f>SUM(F392)</f>
        <v>861.9</v>
      </c>
    </row>
    <row r="392" spans="1:6" ht="18.75">
      <c r="A392" s="4" t="s">
        <v>10</v>
      </c>
      <c r="B392" s="4"/>
      <c r="C392" s="5" t="s">
        <v>5</v>
      </c>
      <c r="D392" s="5" t="s">
        <v>7</v>
      </c>
      <c r="E392" s="5" t="s">
        <v>9</v>
      </c>
      <c r="F392" s="13">
        <f>SUM('Прилож.3'!E17)</f>
        <v>861.9</v>
      </c>
    </row>
    <row r="393" spans="1:6" ht="56.25">
      <c r="A393" s="3" t="s">
        <v>20</v>
      </c>
      <c r="B393" s="4"/>
      <c r="C393" s="2" t="s">
        <v>19</v>
      </c>
      <c r="D393" s="2" t="s">
        <v>0</v>
      </c>
      <c r="E393" s="2" t="s">
        <v>0</v>
      </c>
      <c r="F393" s="12">
        <f>SUM(F395+F398+F400)</f>
        <v>17496.899999999998</v>
      </c>
    </row>
    <row r="394" spans="1:6" ht="56.25">
      <c r="A394" s="71" t="s">
        <v>317</v>
      </c>
      <c r="B394" s="74"/>
      <c r="C394" s="97" t="s">
        <v>19</v>
      </c>
      <c r="D394" s="97" t="s">
        <v>318</v>
      </c>
      <c r="E394" s="97"/>
      <c r="F394" s="98">
        <f>SUM(F395+F398+F400)</f>
        <v>17496.899999999998</v>
      </c>
    </row>
    <row r="395" spans="1:6" ht="18.75">
      <c r="A395" s="71" t="s">
        <v>14</v>
      </c>
      <c r="B395" s="74"/>
      <c r="C395" s="97" t="s">
        <v>19</v>
      </c>
      <c r="D395" s="97" t="s">
        <v>13</v>
      </c>
      <c r="E395" s="97" t="s">
        <v>0</v>
      </c>
      <c r="F395" s="98">
        <f>SUM(F396)</f>
        <v>17282.3</v>
      </c>
    </row>
    <row r="396" spans="1:6" ht="37.5">
      <c r="A396" s="71" t="s">
        <v>437</v>
      </c>
      <c r="B396" s="97"/>
      <c r="C396" s="97" t="s">
        <v>19</v>
      </c>
      <c r="D396" s="97" t="s">
        <v>431</v>
      </c>
      <c r="E396" s="97"/>
      <c r="F396" s="98">
        <f>SUM(F397)</f>
        <v>17282.3</v>
      </c>
    </row>
    <row r="397" spans="1:6" ht="18.75">
      <c r="A397" s="74" t="s">
        <v>10</v>
      </c>
      <c r="B397" s="73"/>
      <c r="C397" s="73" t="s">
        <v>19</v>
      </c>
      <c r="D397" s="73" t="s">
        <v>431</v>
      </c>
      <c r="E397" s="73" t="s">
        <v>9</v>
      </c>
      <c r="F397" s="75">
        <f>SUM('Прилож.3'!E31)</f>
        <v>17282.3</v>
      </c>
    </row>
    <row r="398" spans="1:6" ht="37.5">
      <c r="A398" s="71" t="s">
        <v>22</v>
      </c>
      <c r="B398" s="74"/>
      <c r="C398" s="97" t="s">
        <v>19</v>
      </c>
      <c r="D398" s="97" t="s">
        <v>21</v>
      </c>
      <c r="E398" s="97" t="s">
        <v>0</v>
      </c>
      <c r="F398" s="98">
        <f>SUM(F399)</f>
        <v>204.1</v>
      </c>
    </row>
    <row r="399" spans="1:6" ht="18.75">
      <c r="A399" s="74" t="s">
        <v>10</v>
      </c>
      <c r="B399" s="74"/>
      <c r="C399" s="73" t="s">
        <v>19</v>
      </c>
      <c r="D399" s="73" t="s">
        <v>21</v>
      </c>
      <c r="E399" s="73" t="s">
        <v>9</v>
      </c>
      <c r="F399" s="75">
        <f>SUM('Прилож.3'!E33)</f>
        <v>204.1</v>
      </c>
    </row>
    <row r="400" spans="1:6" ht="75">
      <c r="A400" s="71" t="s">
        <v>24</v>
      </c>
      <c r="B400" s="74"/>
      <c r="C400" s="97" t="s">
        <v>19</v>
      </c>
      <c r="D400" s="97" t="s">
        <v>23</v>
      </c>
      <c r="E400" s="97" t="s">
        <v>0</v>
      </c>
      <c r="F400" s="98">
        <f>SUM(F401)</f>
        <v>10.5</v>
      </c>
    </row>
    <row r="401" spans="1:6" ht="18.75">
      <c r="A401" s="74" t="s">
        <v>10</v>
      </c>
      <c r="B401" s="74"/>
      <c r="C401" s="73" t="s">
        <v>19</v>
      </c>
      <c r="D401" s="73" t="s">
        <v>23</v>
      </c>
      <c r="E401" s="73" t="s">
        <v>9</v>
      </c>
      <c r="F401" s="75">
        <f>SUM('Прилож.3'!E35)</f>
        <v>10.5</v>
      </c>
    </row>
    <row r="402" spans="1:6" ht="18.75">
      <c r="A402" s="82" t="s">
        <v>395</v>
      </c>
      <c r="B402" s="74"/>
      <c r="C402" s="97" t="s">
        <v>400</v>
      </c>
      <c r="D402" s="97"/>
      <c r="E402" s="97"/>
      <c r="F402" s="98">
        <f>SUM(F403)</f>
        <v>747.9000000000001</v>
      </c>
    </row>
    <row r="403" spans="1:6" ht="18.75">
      <c r="A403" s="82" t="s">
        <v>398</v>
      </c>
      <c r="B403" s="74"/>
      <c r="C403" s="97" t="s">
        <v>400</v>
      </c>
      <c r="D403" s="97" t="s">
        <v>399</v>
      </c>
      <c r="E403" s="97"/>
      <c r="F403" s="98">
        <f>SUM(F404+F406)</f>
        <v>747.9000000000001</v>
      </c>
    </row>
    <row r="404" spans="1:6" ht="37.5">
      <c r="A404" s="82" t="s">
        <v>396</v>
      </c>
      <c r="B404" s="74"/>
      <c r="C404" s="97" t="s">
        <v>400</v>
      </c>
      <c r="D404" s="97" t="s">
        <v>401</v>
      </c>
      <c r="E404" s="97"/>
      <c r="F404" s="98">
        <f>SUM(F405)</f>
        <v>364.8</v>
      </c>
    </row>
    <row r="405" spans="1:6" ht="18.75">
      <c r="A405" s="4" t="s">
        <v>10</v>
      </c>
      <c r="B405" s="4"/>
      <c r="C405" s="5" t="s">
        <v>400</v>
      </c>
      <c r="D405" s="5" t="s">
        <v>401</v>
      </c>
      <c r="E405" s="5" t="s">
        <v>9</v>
      </c>
      <c r="F405" s="13">
        <f>SUM('Прилож.3'!E48)</f>
        <v>364.8</v>
      </c>
    </row>
    <row r="406" spans="1:6" ht="18.75">
      <c r="A406" s="82" t="s">
        <v>397</v>
      </c>
      <c r="B406" s="4"/>
      <c r="C406" s="2" t="s">
        <v>400</v>
      </c>
      <c r="D406" s="2" t="s">
        <v>402</v>
      </c>
      <c r="E406" s="2"/>
      <c r="F406" s="12">
        <f>SUM(F407)</f>
        <v>383.1</v>
      </c>
    </row>
    <row r="407" spans="1:6" ht="18.75">
      <c r="A407" s="4" t="s">
        <v>10</v>
      </c>
      <c r="B407" s="4"/>
      <c r="C407" s="5" t="s">
        <v>400</v>
      </c>
      <c r="D407" s="5" t="s">
        <v>402</v>
      </c>
      <c r="E407" s="5" t="s">
        <v>9</v>
      </c>
      <c r="F407" s="13">
        <f>SUM('Прилож.3'!E50)</f>
        <v>383.1</v>
      </c>
    </row>
    <row r="408" spans="1:6" ht="18.75">
      <c r="A408" s="3" t="s">
        <v>36</v>
      </c>
      <c r="B408" s="3"/>
      <c r="C408" s="2" t="s">
        <v>35</v>
      </c>
      <c r="D408" s="2" t="s">
        <v>0</v>
      </c>
      <c r="E408" s="2" t="s">
        <v>0</v>
      </c>
      <c r="F408" s="12">
        <f>SUM(F409+F412+F415+F417)</f>
        <v>1277.5</v>
      </c>
    </row>
    <row r="409" spans="1:6" ht="18.75">
      <c r="A409" s="3" t="s">
        <v>38</v>
      </c>
      <c r="B409" s="3"/>
      <c r="C409" s="2" t="s">
        <v>35</v>
      </c>
      <c r="D409" s="2" t="s">
        <v>37</v>
      </c>
      <c r="E409" s="2" t="s">
        <v>0</v>
      </c>
      <c r="F409" s="12">
        <f>SUM(F410)</f>
        <v>1050</v>
      </c>
    </row>
    <row r="410" spans="1:6" ht="18.75">
      <c r="A410" s="4" t="s">
        <v>10</v>
      </c>
      <c r="B410" s="4"/>
      <c r="C410" s="5" t="s">
        <v>35</v>
      </c>
      <c r="D410" s="5" t="s">
        <v>37</v>
      </c>
      <c r="E410" s="5" t="s">
        <v>9</v>
      </c>
      <c r="F410" s="13">
        <f>SUM('Прилож.3'!E56)</f>
        <v>1050</v>
      </c>
    </row>
    <row r="411" spans="1:6" ht="37.5">
      <c r="A411" s="3" t="s">
        <v>319</v>
      </c>
      <c r="B411" s="3"/>
      <c r="C411" s="2" t="s">
        <v>35</v>
      </c>
      <c r="D411" s="2" t="s">
        <v>320</v>
      </c>
      <c r="E411" s="2"/>
      <c r="F411" s="12">
        <f>SUM(F412)</f>
        <v>100</v>
      </c>
    </row>
    <row r="412" spans="1:6" ht="18.75">
      <c r="A412" s="3" t="s">
        <v>40</v>
      </c>
      <c r="B412" s="3"/>
      <c r="C412" s="2" t="s">
        <v>35</v>
      </c>
      <c r="D412" s="2" t="s">
        <v>39</v>
      </c>
      <c r="E412" s="2" t="s">
        <v>0</v>
      </c>
      <c r="F412" s="12">
        <f>SUM(F414)</f>
        <v>100</v>
      </c>
    </row>
    <row r="413" spans="1:6" ht="18.75">
      <c r="A413" s="71" t="s">
        <v>433</v>
      </c>
      <c r="B413" s="74"/>
      <c r="C413" s="97" t="s">
        <v>35</v>
      </c>
      <c r="D413" s="97" t="s">
        <v>475</v>
      </c>
      <c r="E413" s="97"/>
      <c r="F413" s="12">
        <f>SUM(F414)</f>
        <v>100</v>
      </c>
    </row>
    <row r="414" spans="1:6" ht="18.75">
      <c r="A414" s="74" t="s">
        <v>10</v>
      </c>
      <c r="B414" s="74"/>
      <c r="C414" s="73" t="s">
        <v>35</v>
      </c>
      <c r="D414" s="73" t="s">
        <v>475</v>
      </c>
      <c r="E414" s="73" t="s">
        <v>9</v>
      </c>
      <c r="F414" s="13">
        <f>SUM('Прилож.3'!E66-'Прилож.4'!F379)</f>
        <v>100</v>
      </c>
    </row>
    <row r="415" spans="1:6" ht="37.5">
      <c r="A415" s="71" t="s">
        <v>42</v>
      </c>
      <c r="B415" s="71"/>
      <c r="C415" s="97" t="s">
        <v>35</v>
      </c>
      <c r="D415" s="97" t="s">
        <v>41</v>
      </c>
      <c r="E415" s="97" t="s">
        <v>0</v>
      </c>
      <c r="F415" s="98">
        <f>SUM(F416)</f>
        <v>80</v>
      </c>
    </row>
    <row r="416" spans="1:6" ht="18.75">
      <c r="A416" s="74" t="s">
        <v>10</v>
      </c>
      <c r="B416" s="74"/>
      <c r="C416" s="73" t="s">
        <v>35</v>
      </c>
      <c r="D416" s="73" t="s">
        <v>41</v>
      </c>
      <c r="E416" s="73" t="s">
        <v>9</v>
      </c>
      <c r="F416" s="75">
        <f>SUM('Прилож.3'!E68)</f>
        <v>80</v>
      </c>
    </row>
    <row r="417" spans="1:6" ht="18.75">
      <c r="A417" s="71" t="s">
        <v>457</v>
      </c>
      <c r="B417" s="97"/>
      <c r="C417" s="97" t="s">
        <v>35</v>
      </c>
      <c r="D417" s="97" t="s">
        <v>456</v>
      </c>
      <c r="E417" s="97"/>
      <c r="F417" s="98">
        <f>SUM(F418)</f>
        <v>47.5</v>
      </c>
    </row>
    <row r="418" spans="1:6" ht="18.75">
      <c r="A418" s="74" t="s">
        <v>10</v>
      </c>
      <c r="B418" s="73"/>
      <c r="C418" s="73" t="s">
        <v>35</v>
      </c>
      <c r="D418" s="73" t="s">
        <v>456</v>
      </c>
      <c r="E418" s="73" t="s">
        <v>9</v>
      </c>
      <c r="F418" s="75">
        <f>SUM('Прилож.3'!E74-'Прилож.4'!F47-'Прилож.4'!F196-'Прилож.4'!F386)</f>
        <v>47.5</v>
      </c>
    </row>
    <row r="419" spans="1:6" ht="19.5" thickBot="1">
      <c r="A419" s="34" t="s">
        <v>251</v>
      </c>
      <c r="B419" s="34"/>
      <c r="C419" s="35" t="s">
        <v>252</v>
      </c>
      <c r="D419" s="69"/>
      <c r="E419" s="69"/>
      <c r="F419" s="36">
        <f>SUM(F422)</f>
        <v>819.7</v>
      </c>
    </row>
    <row r="420" spans="1:6" ht="18.75">
      <c r="A420" s="118" t="s">
        <v>48</v>
      </c>
      <c r="B420" s="118"/>
      <c r="C420" s="119" t="s">
        <v>47</v>
      </c>
      <c r="D420" s="119" t="s">
        <v>0</v>
      </c>
      <c r="E420" s="119" t="s">
        <v>0</v>
      </c>
      <c r="F420" s="120">
        <f>SUM(F422)</f>
        <v>819.7</v>
      </c>
    </row>
    <row r="421" spans="1:6" ht="37.5">
      <c r="A421" s="71" t="s">
        <v>50</v>
      </c>
      <c r="B421" s="71"/>
      <c r="C421" s="97" t="s">
        <v>47</v>
      </c>
      <c r="D421" s="97" t="s">
        <v>49</v>
      </c>
      <c r="E421" s="97" t="s">
        <v>0</v>
      </c>
      <c r="F421" s="98">
        <f>SUM(F422)</f>
        <v>819.7</v>
      </c>
    </row>
    <row r="422" spans="1:6" ht="19.5" thickBot="1">
      <c r="A422" s="19" t="s">
        <v>10</v>
      </c>
      <c r="B422" s="19"/>
      <c r="C422" s="20" t="s">
        <v>47</v>
      </c>
      <c r="D422" s="20" t="s">
        <v>49</v>
      </c>
      <c r="E422" s="20" t="s">
        <v>9</v>
      </c>
      <c r="F422" s="21">
        <f>SUM('Прилож.3'!E81)</f>
        <v>819.7</v>
      </c>
    </row>
    <row r="423" spans="1:6" ht="38.25" thickBot="1">
      <c r="A423" s="34" t="s">
        <v>279</v>
      </c>
      <c r="B423" s="34"/>
      <c r="C423" s="35" t="s">
        <v>280</v>
      </c>
      <c r="D423" s="35"/>
      <c r="E423" s="35"/>
      <c r="F423" s="36">
        <f>SUM(F424)</f>
        <v>862</v>
      </c>
    </row>
    <row r="424" spans="1:6" ht="39.75" customHeight="1">
      <c r="A424" s="71" t="s">
        <v>70</v>
      </c>
      <c r="B424" s="71"/>
      <c r="C424" s="97" t="s">
        <v>69</v>
      </c>
      <c r="D424" s="97" t="s">
        <v>0</v>
      </c>
      <c r="E424" s="97" t="s">
        <v>0</v>
      </c>
      <c r="F424" s="98">
        <f>SUM(F425)</f>
        <v>862</v>
      </c>
    </row>
    <row r="425" spans="1:6" ht="39" customHeight="1">
      <c r="A425" s="71" t="s">
        <v>70</v>
      </c>
      <c r="B425" s="97"/>
      <c r="C425" s="97" t="s">
        <v>69</v>
      </c>
      <c r="D425" s="97" t="s">
        <v>0</v>
      </c>
      <c r="E425" s="97" t="s">
        <v>0</v>
      </c>
      <c r="F425" s="98">
        <f>SUM(F426)</f>
        <v>862</v>
      </c>
    </row>
    <row r="426" spans="1:6" ht="18.75">
      <c r="A426" s="71" t="s">
        <v>253</v>
      </c>
      <c r="B426" s="97"/>
      <c r="C426" s="97" t="s">
        <v>69</v>
      </c>
      <c r="D426" s="97" t="s">
        <v>254</v>
      </c>
      <c r="E426" s="97" t="s">
        <v>0</v>
      </c>
      <c r="F426" s="98">
        <f>SUM(F427)</f>
        <v>862</v>
      </c>
    </row>
    <row r="427" spans="1:6" ht="56.25">
      <c r="A427" s="74" t="s">
        <v>484</v>
      </c>
      <c r="B427" s="73"/>
      <c r="C427" s="73" t="s">
        <v>69</v>
      </c>
      <c r="D427" s="73" t="s">
        <v>485</v>
      </c>
      <c r="E427" s="73"/>
      <c r="F427" s="75">
        <f>SUM(F428)</f>
        <v>862</v>
      </c>
    </row>
    <row r="428" spans="1:6" ht="19.5" thickBot="1">
      <c r="A428" s="127" t="s">
        <v>10</v>
      </c>
      <c r="B428" s="73"/>
      <c r="C428" s="73" t="s">
        <v>69</v>
      </c>
      <c r="D428" s="73" t="s">
        <v>485</v>
      </c>
      <c r="E428" s="73" t="s">
        <v>9</v>
      </c>
      <c r="F428" s="75">
        <f>SUM('Прилож.3'!E101)</f>
        <v>862</v>
      </c>
    </row>
    <row r="429" spans="1:6" ht="19.5" outlineLevel="2" thickBot="1">
      <c r="A429" s="55" t="s">
        <v>255</v>
      </c>
      <c r="B429" s="55"/>
      <c r="C429" s="56" t="s">
        <v>256</v>
      </c>
      <c r="D429" s="56"/>
      <c r="E429" s="56"/>
      <c r="F429" s="57">
        <f>SUM(F430)</f>
        <v>364.8</v>
      </c>
    </row>
    <row r="430" spans="1:6" ht="18.75">
      <c r="A430" s="118" t="s">
        <v>72</v>
      </c>
      <c r="B430" s="118"/>
      <c r="C430" s="119" t="s">
        <v>71</v>
      </c>
      <c r="D430" s="119" t="s">
        <v>0</v>
      </c>
      <c r="E430" s="119" t="s">
        <v>0</v>
      </c>
      <c r="F430" s="120">
        <f>SUM(F431)</f>
        <v>364.8</v>
      </c>
    </row>
    <row r="431" spans="1:6" ht="18.75" outlineLevel="2">
      <c r="A431" s="3" t="s">
        <v>253</v>
      </c>
      <c r="B431" s="3"/>
      <c r="C431" s="2" t="s">
        <v>71</v>
      </c>
      <c r="D431" s="2" t="s">
        <v>254</v>
      </c>
      <c r="E431" s="2"/>
      <c r="F431" s="12">
        <f>SUM(F434)</f>
        <v>364.8</v>
      </c>
    </row>
    <row r="432" spans="1:6" s="17" customFormat="1" ht="56.25" outlineLevel="2">
      <c r="A432" s="3" t="s">
        <v>258</v>
      </c>
      <c r="B432" s="3"/>
      <c r="C432" s="2" t="s">
        <v>71</v>
      </c>
      <c r="D432" s="2" t="s">
        <v>257</v>
      </c>
      <c r="E432" s="2"/>
      <c r="F432" s="12">
        <f>SUM(F434)</f>
        <v>364.8</v>
      </c>
    </row>
    <row r="433" spans="1:6" ht="37.5" outlineLevel="1">
      <c r="A433" s="3" t="s">
        <v>77</v>
      </c>
      <c r="B433" s="3"/>
      <c r="C433" s="2" t="s">
        <v>71</v>
      </c>
      <c r="D433" s="2" t="s">
        <v>76</v>
      </c>
      <c r="E433" s="2" t="s">
        <v>0</v>
      </c>
      <c r="F433" s="12">
        <f>SUM(F434)</f>
        <v>364.8</v>
      </c>
    </row>
    <row r="434" spans="1:6" ht="18.75" outlineLevel="2">
      <c r="A434" s="4" t="s">
        <v>10</v>
      </c>
      <c r="B434" s="4"/>
      <c r="C434" s="5" t="s">
        <v>71</v>
      </c>
      <c r="D434" s="5" t="s">
        <v>76</v>
      </c>
      <c r="E434" s="5" t="s">
        <v>9</v>
      </c>
      <c r="F434" s="13">
        <f>SUM('Прилож.3'!E112)</f>
        <v>364.8</v>
      </c>
    </row>
    <row r="435" spans="1:6" s="17" customFormat="1" ht="18.75" outlineLevel="2">
      <c r="A435" s="3" t="s">
        <v>299</v>
      </c>
      <c r="B435" s="3"/>
      <c r="C435" s="2" t="s">
        <v>300</v>
      </c>
      <c r="D435" s="2"/>
      <c r="E435" s="2"/>
      <c r="F435" s="12">
        <f>SUM(F436)</f>
        <v>480</v>
      </c>
    </row>
    <row r="436" spans="1:6" ht="37.5">
      <c r="A436" s="3" t="s">
        <v>187</v>
      </c>
      <c r="B436" s="3"/>
      <c r="C436" s="2" t="s">
        <v>186</v>
      </c>
      <c r="D436" s="2" t="s">
        <v>0</v>
      </c>
      <c r="E436" s="2" t="s">
        <v>0</v>
      </c>
      <c r="F436" s="12">
        <f>SUM(F437)</f>
        <v>480</v>
      </c>
    </row>
    <row r="437" spans="1:6" ht="18.75">
      <c r="A437" s="3" t="s">
        <v>253</v>
      </c>
      <c r="B437" s="3"/>
      <c r="C437" s="2" t="s">
        <v>186</v>
      </c>
      <c r="D437" s="2" t="s">
        <v>254</v>
      </c>
      <c r="E437" s="2"/>
      <c r="F437" s="12">
        <f>SUM(F438+F440+F442)</f>
        <v>480</v>
      </c>
    </row>
    <row r="438" spans="1:6" ht="18.75" outlineLevel="1">
      <c r="A438" s="3" t="s">
        <v>189</v>
      </c>
      <c r="B438" s="3"/>
      <c r="C438" s="2" t="s">
        <v>186</v>
      </c>
      <c r="D438" s="2" t="s">
        <v>188</v>
      </c>
      <c r="E438" s="2" t="s">
        <v>0</v>
      </c>
      <c r="F438" s="12">
        <f>SUM(F439)</f>
        <v>130</v>
      </c>
    </row>
    <row r="439" spans="1:6" ht="37.5" outlineLevel="2">
      <c r="A439" s="4" t="s">
        <v>191</v>
      </c>
      <c r="B439" s="4"/>
      <c r="C439" s="5" t="s">
        <v>186</v>
      </c>
      <c r="D439" s="5" t="s">
        <v>188</v>
      </c>
      <c r="E439" s="5" t="s">
        <v>190</v>
      </c>
      <c r="F439" s="13">
        <f>SUM('Прилож.3'!E293)</f>
        <v>130</v>
      </c>
    </row>
    <row r="440" spans="1:6" ht="18.75" outlineLevel="1">
      <c r="A440" s="3" t="s">
        <v>195</v>
      </c>
      <c r="B440" s="3"/>
      <c r="C440" s="2" t="s">
        <v>186</v>
      </c>
      <c r="D440" s="2" t="s">
        <v>194</v>
      </c>
      <c r="E440" s="2" t="s">
        <v>0</v>
      </c>
      <c r="F440" s="12">
        <f>SUM(F441)</f>
        <v>300</v>
      </c>
    </row>
    <row r="441" spans="1:6" ht="37.5" outlineLevel="2">
      <c r="A441" s="4" t="s">
        <v>191</v>
      </c>
      <c r="B441" s="4"/>
      <c r="C441" s="5" t="s">
        <v>186</v>
      </c>
      <c r="D441" s="5" t="s">
        <v>194</v>
      </c>
      <c r="E441" s="5" t="s">
        <v>190</v>
      </c>
      <c r="F441" s="13">
        <f>SUM('Прилож.3'!E297)</f>
        <v>300</v>
      </c>
    </row>
    <row r="442" spans="1:6" ht="37.5" outlineLevel="2">
      <c r="A442" s="3" t="s">
        <v>428</v>
      </c>
      <c r="B442" s="2"/>
      <c r="C442" s="2" t="s">
        <v>186</v>
      </c>
      <c r="D442" s="2" t="s">
        <v>170</v>
      </c>
      <c r="E442" s="2" t="s">
        <v>0</v>
      </c>
      <c r="F442" s="12">
        <f>SUM(F443)</f>
        <v>50</v>
      </c>
    </row>
    <row r="443" spans="1:6" ht="38.25" outlineLevel="2" thickBot="1">
      <c r="A443" s="19" t="s">
        <v>191</v>
      </c>
      <c r="B443" s="20"/>
      <c r="C443" s="20" t="s">
        <v>186</v>
      </c>
      <c r="D443" s="20" t="s">
        <v>170</v>
      </c>
      <c r="E443" s="20" t="s">
        <v>190</v>
      </c>
      <c r="F443" s="21">
        <f>SUM('Прилож.3'!E299)</f>
        <v>50</v>
      </c>
    </row>
    <row r="444" spans="1:6" s="17" customFormat="1" ht="19.5" outlineLevel="2" thickBot="1">
      <c r="A444" s="34" t="s">
        <v>304</v>
      </c>
      <c r="B444" s="34"/>
      <c r="C444" s="35" t="s">
        <v>303</v>
      </c>
      <c r="D444" s="35"/>
      <c r="E444" s="35"/>
      <c r="F444" s="36">
        <f>SUM(F445)</f>
        <v>400</v>
      </c>
    </row>
    <row r="445" spans="1:6" ht="18.75">
      <c r="A445" s="3" t="s">
        <v>199</v>
      </c>
      <c r="B445" s="3"/>
      <c r="C445" s="2" t="s">
        <v>198</v>
      </c>
      <c r="D445" s="2" t="s">
        <v>0</v>
      </c>
      <c r="E445" s="2" t="s">
        <v>0</v>
      </c>
      <c r="F445" s="12">
        <f>SUM(F446)</f>
        <v>400</v>
      </c>
    </row>
    <row r="446" spans="1:6" s="17" customFormat="1" ht="18.75" outlineLevel="2">
      <c r="A446" s="3" t="s">
        <v>253</v>
      </c>
      <c r="B446" s="3"/>
      <c r="C446" s="2" t="s">
        <v>198</v>
      </c>
      <c r="D446" s="2" t="s">
        <v>254</v>
      </c>
      <c r="E446" s="2"/>
      <c r="F446" s="12">
        <f>SUM(F448+F450)</f>
        <v>400</v>
      </c>
    </row>
    <row r="447" spans="1:6" s="17" customFormat="1" ht="56.25" outlineLevel="2">
      <c r="A447" s="3" t="s">
        <v>258</v>
      </c>
      <c r="B447" s="3"/>
      <c r="C447" s="2" t="s">
        <v>198</v>
      </c>
      <c r="D447" s="2" t="s">
        <v>257</v>
      </c>
      <c r="E447" s="2"/>
      <c r="F447" s="12">
        <f>SUM(F448+F450)</f>
        <v>400</v>
      </c>
    </row>
    <row r="448" spans="1:6" ht="37.5" outlineLevel="1">
      <c r="A448" s="3" t="s">
        <v>215</v>
      </c>
      <c r="B448" s="3"/>
      <c r="C448" s="2" t="s">
        <v>198</v>
      </c>
      <c r="D448" s="2" t="s">
        <v>214</v>
      </c>
      <c r="E448" s="2" t="s">
        <v>0</v>
      </c>
      <c r="F448" s="12">
        <f>SUM(F449)</f>
        <v>200</v>
      </c>
    </row>
    <row r="449" spans="1:6" ht="18.75" outlineLevel="2">
      <c r="A449" s="4" t="s">
        <v>217</v>
      </c>
      <c r="B449" s="4"/>
      <c r="C449" s="5" t="s">
        <v>198</v>
      </c>
      <c r="D449" s="5" t="s">
        <v>214</v>
      </c>
      <c r="E449" s="5" t="s">
        <v>216</v>
      </c>
      <c r="F449" s="13">
        <f>SUM('Прилож.3'!E348)</f>
        <v>200</v>
      </c>
    </row>
    <row r="450" spans="1:6" ht="37.5" outlineLevel="1">
      <c r="A450" s="3" t="s">
        <v>219</v>
      </c>
      <c r="B450" s="3"/>
      <c r="C450" s="2" t="s">
        <v>198</v>
      </c>
      <c r="D450" s="2" t="s">
        <v>218</v>
      </c>
      <c r="E450" s="2" t="s">
        <v>0</v>
      </c>
      <c r="F450" s="12">
        <f>SUM(F451)</f>
        <v>200</v>
      </c>
    </row>
    <row r="451" spans="1:6" ht="18.75" outlineLevel="2">
      <c r="A451" s="87" t="s">
        <v>217</v>
      </c>
      <c r="B451" s="87"/>
      <c r="C451" s="88" t="s">
        <v>198</v>
      </c>
      <c r="D451" s="88" t="s">
        <v>218</v>
      </c>
      <c r="E451" s="88" t="s">
        <v>216</v>
      </c>
      <c r="F451" s="89">
        <f>SUM('Прилож.3'!E350)</f>
        <v>200</v>
      </c>
    </row>
    <row r="452" spans="1:6" ht="18.75">
      <c r="A452" s="6"/>
      <c r="B452" s="6"/>
      <c r="C452" s="7" t="s">
        <v>0</v>
      </c>
      <c r="D452" s="7"/>
      <c r="E452" s="7"/>
      <c r="F452" s="14">
        <f>SUM(F387+F365+F304+F213+F184+F106+F48+F35+F15+F296)</f>
        <v>386253.39999999997</v>
      </c>
    </row>
    <row r="453" spans="3:6" ht="18">
      <c r="C453" s="1"/>
      <c r="F453" s="76">
        <f>SUM('Прилож.3'!E379-'Прилож.4'!F452)</f>
        <v>0</v>
      </c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</sheetData>
  <mergeCells count="8">
    <mergeCell ref="A1:F1"/>
    <mergeCell ref="A2:F2"/>
    <mergeCell ref="A3:F3"/>
    <mergeCell ref="A4:F4"/>
    <mergeCell ref="A5:F5"/>
    <mergeCell ref="A6:F6"/>
    <mergeCell ref="A10:F10"/>
    <mergeCell ref="A9:F9"/>
  </mergeCells>
  <printOptions/>
  <pageMargins left="0.6" right="0.16" top="0.17" bottom="0.18" header="0.5" footer="0.5"/>
  <pageSetup horizontalDpi="600" verticalDpi="600" orientation="portrait" paperSize="9" scale="70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Normal="75" workbookViewId="0" topLeftCell="A1">
      <selection activeCell="K20" sqref="K20"/>
    </sheetView>
  </sheetViews>
  <sheetFormatPr defaultColWidth="9.140625" defaultRowHeight="12.75"/>
  <cols>
    <col min="1" max="1" width="54.28125" style="0" customWidth="1"/>
    <col min="2" max="2" width="31.57421875" style="0" customWidth="1"/>
    <col min="3" max="3" width="10.8515625" style="0" customWidth="1"/>
  </cols>
  <sheetData>
    <row r="1" spans="1:3" ht="16.5">
      <c r="A1" s="158" t="s">
        <v>403</v>
      </c>
      <c r="B1" s="158"/>
      <c r="C1" s="158"/>
    </row>
    <row r="2" spans="1:3" ht="16.5">
      <c r="A2" s="158" t="s">
        <v>243</v>
      </c>
      <c r="B2" s="158"/>
      <c r="C2" s="158"/>
    </row>
    <row r="3" spans="1:3" ht="16.5">
      <c r="A3" s="158" t="s">
        <v>244</v>
      </c>
      <c r="B3" s="158"/>
      <c r="C3" s="158"/>
    </row>
    <row r="4" spans="1:3" ht="16.5">
      <c r="A4" s="158" t="s">
        <v>245</v>
      </c>
      <c r="B4" s="158"/>
      <c r="C4" s="158"/>
    </row>
    <row r="5" spans="1:3" ht="16.5">
      <c r="A5" s="158" t="s">
        <v>394</v>
      </c>
      <c r="B5" s="158"/>
      <c r="C5" s="158"/>
    </row>
    <row r="6" spans="1:3" ht="16.5">
      <c r="A6" s="158" t="s">
        <v>492</v>
      </c>
      <c r="B6" s="158"/>
      <c r="C6" s="158"/>
    </row>
    <row r="7" spans="1:3" ht="16.5">
      <c r="A7" s="8"/>
      <c r="B7" s="8"/>
      <c r="C7" s="8"/>
    </row>
    <row r="9" spans="1:3" ht="18">
      <c r="A9" s="163" t="s">
        <v>342</v>
      </c>
      <c r="B9" s="163"/>
      <c r="C9" s="163"/>
    </row>
    <row r="10" spans="1:3" ht="18.75">
      <c r="A10" s="161" t="s">
        <v>343</v>
      </c>
      <c r="B10" s="161"/>
      <c r="C10" s="161"/>
    </row>
    <row r="11" spans="1:3" ht="18.75">
      <c r="A11" s="161" t="s">
        <v>244</v>
      </c>
      <c r="B11" s="161"/>
      <c r="C11" s="161"/>
    </row>
    <row r="12" spans="1:3" ht="18.75">
      <c r="A12" s="162" t="s">
        <v>425</v>
      </c>
      <c r="B12" s="162"/>
      <c r="C12" s="162"/>
    </row>
    <row r="13" spans="1:3" ht="18.75">
      <c r="A13" s="77"/>
      <c r="B13" s="77"/>
      <c r="C13" t="s">
        <v>344</v>
      </c>
    </row>
    <row r="14" spans="1:3" ht="113.25" customHeight="1">
      <c r="A14" s="109" t="s">
        <v>345</v>
      </c>
      <c r="B14" s="109" t="s">
        <v>346</v>
      </c>
      <c r="C14" s="115" t="s">
        <v>467</v>
      </c>
    </row>
    <row r="15" spans="1:3" ht="36.75" customHeight="1">
      <c r="A15" s="110" t="s">
        <v>429</v>
      </c>
      <c r="B15" s="111" t="s">
        <v>430</v>
      </c>
      <c r="C15" s="12">
        <f>SUM(C16+C19)</f>
        <v>5161.7</v>
      </c>
    </row>
    <row r="16" spans="1:3" ht="43.5" customHeight="1">
      <c r="A16" s="112" t="s">
        <v>460</v>
      </c>
      <c r="B16" s="113" t="s">
        <v>463</v>
      </c>
      <c r="C16" s="114">
        <f>SUM(C18)</f>
        <v>3900</v>
      </c>
    </row>
    <row r="17" spans="1:3" ht="54" customHeight="1">
      <c r="A17" s="106" t="s">
        <v>461</v>
      </c>
      <c r="B17" s="115" t="s">
        <v>464</v>
      </c>
      <c r="C17" s="13">
        <f>SUM(C18)</f>
        <v>3900</v>
      </c>
    </row>
    <row r="18" spans="1:3" ht="70.5" customHeight="1">
      <c r="A18" s="106" t="s">
        <v>462</v>
      </c>
      <c r="B18" s="115" t="s">
        <v>465</v>
      </c>
      <c r="C18" s="13">
        <v>3900</v>
      </c>
    </row>
    <row r="19" spans="1:3" ht="35.25" customHeight="1">
      <c r="A19" s="116" t="s">
        <v>347</v>
      </c>
      <c r="B19" s="113" t="s">
        <v>348</v>
      </c>
      <c r="C19" s="114">
        <f>SUM(C20)</f>
        <v>1261.7</v>
      </c>
    </row>
    <row r="20" spans="1:3" ht="18" customHeight="1">
      <c r="A20" s="117" t="s">
        <v>349</v>
      </c>
      <c r="B20" s="115" t="s">
        <v>350</v>
      </c>
      <c r="C20" s="13">
        <f>SUM(C23)</f>
        <v>1261.7</v>
      </c>
    </row>
    <row r="21" spans="1:3" ht="27" customHeight="1">
      <c r="A21" s="117" t="s">
        <v>351</v>
      </c>
      <c r="B21" s="115" t="s">
        <v>352</v>
      </c>
      <c r="C21" s="13">
        <f>SUM(C23)</f>
        <v>1261.7</v>
      </c>
    </row>
    <row r="22" spans="1:3" ht="37.5">
      <c r="A22" s="117" t="s">
        <v>353</v>
      </c>
      <c r="B22" s="115" t="s">
        <v>354</v>
      </c>
      <c r="C22" s="13">
        <f>SUM(C23)</f>
        <v>1261.7</v>
      </c>
    </row>
    <row r="23" spans="1:3" ht="39" customHeight="1">
      <c r="A23" s="117" t="s">
        <v>355</v>
      </c>
      <c r="B23" s="115" t="s">
        <v>356</v>
      </c>
      <c r="C23" s="13">
        <v>1261.7</v>
      </c>
    </row>
  </sheetData>
  <mergeCells count="10">
    <mergeCell ref="A5:C5"/>
    <mergeCell ref="A6:C6"/>
    <mergeCell ref="A1:C1"/>
    <mergeCell ref="A2:C2"/>
    <mergeCell ref="A3:C3"/>
    <mergeCell ref="A4:C4"/>
    <mergeCell ref="A10:C10"/>
    <mergeCell ref="A11:C11"/>
    <mergeCell ref="A12:C12"/>
    <mergeCell ref="A9:C9"/>
  </mergeCells>
  <printOptions/>
  <pageMargins left="0.61" right="0.16" top="0.17" bottom="0.17" header="0.2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70.140625" style="0" customWidth="1"/>
    <col min="3" max="3" width="13.140625" style="0" customWidth="1"/>
  </cols>
  <sheetData>
    <row r="1" spans="1:3" ht="16.5">
      <c r="A1" s="158" t="s">
        <v>407</v>
      </c>
      <c r="B1" s="158"/>
      <c r="C1" s="158"/>
    </row>
    <row r="2" spans="1:3" ht="16.5">
      <c r="A2" s="158" t="s">
        <v>243</v>
      </c>
      <c r="B2" s="158"/>
      <c r="C2" s="158"/>
    </row>
    <row r="3" spans="1:3" ht="16.5">
      <c r="A3" s="158" t="s">
        <v>244</v>
      </c>
      <c r="B3" s="158"/>
      <c r="C3" s="158"/>
    </row>
    <row r="4" spans="1:3" ht="16.5">
      <c r="A4" s="158" t="s">
        <v>245</v>
      </c>
      <c r="B4" s="158"/>
      <c r="C4" s="158"/>
    </row>
    <row r="5" spans="1:3" ht="16.5">
      <c r="A5" s="158" t="s">
        <v>394</v>
      </c>
      <c r="B5" s="158"/>
      <c r="C5" s="158"/>
    </row>
    <row r="6" spans="1:6" ht="16.5">
      <c r="A6" s="158" t="s">
        <v>493</v>
      </c>
      <c r="B6" s="158"/>
      <c r="C6" s="158"/>
      <c r="D6" s="8"/>
      <c r="E6" s="8"/>
      <c r="F6" s="8"/>
    </row>
    <row r="11" spans="1:3" ht="18.75">
      <c r="A11" s="164" t="s">
        <v>404</v>
      </c>
      <c r="B11" s="164"/>
      <c r="C11" s="164"/>
    </row>
    <row r="12" spans="1:3" ht="38.25" customHeight="1">
      <c r="A12" s="164" t="s">
        <v>405</v>
      </c>
      <c r="B12" s="164"/>
      <c r="C12" s="164"/>
    </row>
    <row r="13" spans="1:3" ht="18.75">
      <c r="A13" s="90"/>
      <c r="B13" s="90"/>
      <c r="C13" s="90"/>
    </row>
    <row r="14" spans="1:3" ht="18.75">
      <c r="A14" s="83"/>
      <c r="B14" s="83"/>
      <c r="C14" s="83"/>
    </row>
    <row r="15" spans="1:3" ht="18.75">
      <c r="A15" s="83"/>
      <c r="B15" s="83"/>
      <c r="C15" s="83"/>
    </row>
    <row r="16" spans="1:3" ht="36.75" customHeight="1">
      <c r="A16" s="165" t="s">
        <v>406</v>
      </c>
      <c r="B16" s="165"/>
      <c r="C16" s="165"/>
    </row>
    <row r="17" spans="1:3" ht="18.75">
      <c r="A17" s="83"/>
      <c r="B17" s="83"/>
      <c r="C17" s="83"/>
    </row>
  </sheetData>
  <mergeCells count="9">
    <mergeCell ref="A12:C12"/>
    <mergeCell ref="A16:C16"/>
    <mergeCell ref="A5:C5"/>
    <mergeCell ref="A6:C6"/>
    <mergeCell ref="A11:C11"/>
    <mergeCell ref="A1:C1"/>
    <mergeCell ref="A2:C2"/>
    <mergeCell ref="A3:C3"/>
    <mergeCell ref="A4:C4"/>
  </mergeCells>
  <printOptions/>
  <pageMargins left="0.75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70.140625" style="0" customWidth="1"/>
    <col min="2" max="2" width="13.8515625" style="0" customWidth="1"/>
  </cols>
  <sheetData>
    <row r="1" spans="1:3" ht="16.5">
      <c r="A1" s="158" t="s">
        <v>408</v>
      </c>
      <c r="B1" s="158"/>
      <c r="C1" s="158"/>
    </row>
    <row r="2" spans="1:3" ht="16.5">
      <c r="A2" s="158" t="s">
        <v>243</v>
      </c>
      <c r="B2" s="158"/>
      <c r="C2" s="158"/>
    </row>
    <row r="3" spans="1:3" ht="16.5">
      <c r="A3" s="158" t="s">
        <v>244</v>
      </c>
      <c r="B3" s="158"/>
      <c r="C3" s="158"/>
    </row>
    <row r="4" spans="1:3" ht="16.5">
      <c r="A4" s="158" t="s">
        <v>245</v>
      </c>
      <c r="B4" s="158"/>
      <c r="C4" s="158"/>
    </row>
    <row r="5" spans="1:3" ht="16.5">
      <c r="A5" s="158" t="s">
        <v>394</v>
      </c>
      <c r="B5" s="158"/>
      <c r="C5" s="158"/>
    </row>
    <row r="6" spans="1:3" ht="16.5">
      <c r="A6" s="158" t="s">
        <v>491</v>
      </c>
      <c r="B6" s="158"/>
      <c r="C6" s="158"/>
    </row>
    <row r="11" spans="1:3" ht="18.75">
      <c r="A11" s="164" t="s">
        <v>404</v>
      </c>
      <c r="B11" s="164"/>
      <c r="C11" s="164"/>
    </row>
    <row r="12" spans="1:3" ht="18.75">
      <c r="A12" s="164" t="s">
        <v>409</v>
      </c>
      <c r="B12" s="164"/>
      <c r="C12" s="164"/>
    </row>
    <row r="13" spans="1:3" ht="18.75">
      <c r="A13" s="90"/>
      <c r="B13" s="90"/>
      <c r="C13" s="90"/>
    </row>
    <row r="14" spans="1:3" ht="18.75">
      <c r="A14" s="83"/>
      <c r="B14" t="s">
        <v>344</v>
      </c>
      <c r="C14" s="83"/>
    </row>
    <row r="15" spans="1:3" ht="18.75">
      <c r="A15" s="108" t="s">
        <v>466</v>
      </c>
      <c r="B15" s="170" t="s">
        <v>246</v>
      </c>
      <c r="C15" s="170"/>
    </row>
    <row r="16" spans="1:3" ht="22.5" customHeight="1">
      <c r="A16" s="107" t="s">
        <v>468</v>
      </c>
      <c r="B16" s="168">
        <f>SUM(B17)</f>
        <v>3900</v>
      </c>
      <c r="C16" s="169"/>
    </row>
    <row r="17" spans="1:3" ht="62.25" customHeight="1">
      <c r="A17" s="107" t="s">
        <v>490</v>
      </c>
      <c r="B17" s="166">
        <f>SUM(B18:C19)</f>
        <v>3900</v>
      </c>
      <c r="C17" s="167"/>
    </row>
    <row r="18" spans="1:3" ht="18.75">
      <c r="A18" s="107" t="s">
        <v>469</v>
      </c>
      <c r="B18" s="166">
        <f>SUM('Прилож.5'!C18)</f>
        <v>3900</v>
      </c>
      <c r="C18" s="167"/>
    </row>
    <row r="19" spans="1:3" ht="18.75">
      <c r="A19" s="107" t="s">
        <v>470</v>
      </c>
      <c r="B19" s="166" t="s">
        <v>488</v>
      </c>
      <c r="C19" s="167"/>
    </row>
  </sheetData>
  <mergeCells count="13">
    <mergeCell ref="B15:C15"/>
    <mergeCell ref="A12:C12"/>
    <mergeCell ref="A5:C5"/>
    <mergeCell ref="A6:C6"/>
    <mergeCell ref="A11:C11"/>
    <mergeCell ref="A1:C1"/>
    <mergeCell ref="A2:C2"/>
    <mergeCell ref="A3:C3"/>
    <mergeCell ref="A4:C4"/>
    <mergeCell ref="B17:C17"/>
    <mergeCell ref="B18:C18"/>
    <mergeCell ref="B19:C19"/>
    <mergeCell ref="B16:C16"/>
  </mergeCells>
  <printOptions/>
  <pageMargins left="0.75" right="0.17" top="0.3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70.140625" style="0" customWidth="1"/>
    <col min="3" max="3" width="11.140625" style="0" customWidth="1"/>
  </cols>
  <sheetData>
    <row r="1" spans="1:3" ht="16.5">
      <c r="A1" s="158" t="s">
        <v>410</v>
      </c>
      <c r="B1" s="158"/>
      <c r="C1" s="158"/>
    </row>
    <row r="2" spans="1:3" ht="16.5">
      <c r="A2" s="158" t="s">
        <v>243</v>
      </c>
      <c r="B2" s="158"/>
      <c r="C2" s="158"/>
    </row>
    <row r="3" spans="1:3" ht="16.5">
      <c r="A3" s="158" t="s">
        <v>244</v>
      </c>
      <c r="B3" s="158"/>
      <c r="C3" s="158"/>
    </row>
    <row r="4" spans="1:3" ht="16.5">
      <c r="A4" s="158" t="s">
        <v>245</v>
      </c>
      <c r="B4" s="158"/>
      <c r="C4" s="158"/>
    </row>
    <row r="5" spans="1:3" ht="16.5">
      <c r="A5" s="158" t="s">
        <v>394</v>
      </c>
      <c r="B5" s="158"/>
      <c r="C5" s="158"/>
    </row>
    <row r="6" spans="1:3" ht="16.5">
      <c r="A6" s="158" t="s">
        <v>492</v>
      </c>
      <c r="B6" s="158"/>
      <c r="C6" s="158"/>
    </row>
    <row r="11" spans="1:3" ht="18.75">
      <c r="A11" s="164" t="s">
        <v>404</v>
      </c>
      <c r="B11" s="164"/>
      <c r="C11" s="164"/>
    </row>
    <row r="12" spans="1:3" ht="18.75">
      <c r="A12" s="164" t="s">
        <v>411</v>
      </c>
      <c r="B12" s="164"/>
      <c r="C12" s="164"/>
    </row>
    <row r="13" spans="1:3" ht="18.75">
      <c r="A13" s="90"/>
      <c r="B13" s="90"/>
      <c r="C13" s="90"/>
    </row>
    <row r="14" spans="1:3" ht="18.75">
      <c r="A14" s="83"/>
      <c r="B14" s="83"/>
      <c r="C14" s="83"/>
    </row>
    <row r="15" spans="1:3" ht="18.75">
      <c r="A15" s="83"/>
      <c r="B15" s="83"/>
      <c r="C15" s="83"/>
    </row>
    <row r="16" spans="1:3" ht="18.75">
      <c r="A16" s="165" t="s">
        <v>412</v>
      </c>
      <c r="B16" s="165"/>
      <c r="C16" s="165"/>
    </row>
    <row r="17" spans="1:3" ht="18.75">
      <c r="A17" s="83"/>
      <c r="B17" s="83"/>
      <c r="C17" s="83"/>
    </row>
  </sheetData>
  <mergeCells count="9">
    <mergeCell ref="A12:C12"/>
    <mergeCell ref="A16:C16"/>
    <mergeCell ref="A5:C5"/>
    <mergeCell ref="A6:C6"/>
    <mergeCell ref="A11:C11"/>
    <mergeCell ref="A1:C1"/>
    <mergeCell ref="A2:C2"/>
    <mergeCell ref="A3:C3"/>
    <mergeCell ref="A4:C4"/>
  </mergeCells>
  <printOptions/>
  <pageMargins left="0.75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fin37u2</cp:lastModifiedBy>
  <cp:lastPrinted>2009-12-24T09:48:48Z</cp:lastPrinted>
  <dcterms:created xsi:type="dcterms:W3CDTF">2002-03-11T10:22:12Z</dcterms:created>
  <dcterms:modified xsi:type="dcterms:W3CDTF">2009-12-24T09:57:18Z</dcterms:modified>
  <cp:category/>
  <cp:version/>
  <cp:contentType/>
  <cp:contentStatus/>
</cp:coreProperties>
</file>