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Х" sheetId="1" r:id="rId1"/>
    <sheet name="Прил 3" sheetId="2" r:id="rId2"/>
    <sheet name="Прил 4" sheetId="3" r:id="rId3"/>
    <sheet name="Прил 5" sheetId="4" r:id="rId4"/>
    <sheet name="Прил 6" sheetId="5" r:id="rId5"/>
  </sheets>
  <definedNames>
    <definedName name="APPT" localSheetId="0">'Х'!#REF!</definedName>
    <definedName name="FIO" localSheetId="0">'Х'!#REF!</definedName>
    <definedName name="SIGN" localSheetId="0">'Х'!$A$28:$E$29</definedName>
    <definedName name="_xlnm.Print_Area" localSheetId="1">'Прил 3'!$A$1:$F$670</definedName>
    <definedName name="_xlnm.Print_Area" localSheetId="0">'Х'!$A$1:$E$520</definedName>
  </definedNames>
  <calcPr fullCalcOnLoad="1" refMode="R1C1"/>
</workbook>
</file>

<file path=xl/sharedStrings.xml><?xml version="1.0" encoding="utf-8"?>
<sst xmlns="http://schemas.openxmlformats.org/spreadsheetml/2006/main" count="5641" uniqueCount="701">
  <si>
    <t>Финансирование расходов за счет субсидии из областного бюджета на предоставление льготного проезда пенсионерам-садоводам  и пенсионерам-огородникам на автомобильном транспорте</t>
  </si>
  <si>
    <t>3030272</t>
  </si>
  <si>
    <t>3030201</t>
  </si>
  <si>
    <t>Компенсация расходов автотранспортных предприятий, связанных с предоставлением сезонных льгот пенсионерам-садоводам,  пенсионерам-огородникам на автомобильном транспорте городских и пригородных сезонных маршрутов за счет средств местного бюджета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</si>
  <si>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</si>
  <si>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</si>
  <si>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7951019</t>
  </si>
  <si>
    <t>Подпрограмма "Мероприятия по переселению граждан из жилищного фонда, признанного непригодным для проживания"</t>
  </si>
  <si>
    <t>5220800</t>
  </si>
  <si>
    <t>Областная целевая программа "Развитие физической культуры и спорта в Челябинской области на 2009-2011г."</t>
  </si>
  <si>
    <t>7950015</t>
  </si>
  <si>
    <t>Ведомственная целевая программа "Энергосбережение и повышение энергетической эффективности муниципальных учреждений культуры и спорта Усть-Катавского городского округа на 2010 год</t>
  </si>
  <si>
    <t>Ведомственная целевая программа "Поддержка и развитие физической культуры и спорта в Усть-Катавском городском округе</t>
  </si>
  <si>
    <t>Расходы за счет субвенции из областного бюджета на ежемнсячную денежную выплату на оплату жилья и коммунальных услуг и единовременную денежную выплату на цели отопления (Закон Челябинской области "О дополнительных мерах социальной защиты ветеранов в Челябинской области"</t>
  </si>
  <si>
    <t>Расходы за счет субвенции из областного бюджета на другие меры социальной защиты ветеранов в Челябинской области"</t>
  </si>
  <si>
    <t>5050211</t>
  </si>
  <si>
    <t>5050212</t>
  </si>
  <si>
    <t>5053333</t>
  </si>
  <si>
    <t>Закон ЧО "О звании "Ветеран труда ЧО"(ежемес.денеж.выплата на оплату жилья и коммун.услуг и единовр.денеж.выплата на цели отопления)</t>
  </si>
  <si>
    <t>5055525</t>
  </si>
  <si>
    <t>Закон Челябинской области "О мерах соц.поддержки ветеранов в Челябинской области"(Ежемесячная денежная выплата на оплату жилья и коммун.услуг и единовр.денеж.выплата на цели отопления)</t>
  </si>
  <si>
    <t>5055535</t>
  </si>
  <si>
    <t>Закон Челябинской области "О мерах соц.поддержки жертв политических репрессий в Челябинской области" (ежемес.денеж.выплата на оплату жилья и коммун. услуг единоврем.денеж.выплата на цели отопления)</t>
  </si>
  <si>
    <t>5221704</t>
  </si>
  <si>
    <t xml:space="preserve">от 25.05.2011г. №85      </t>
  </si>
  <si>
    <t xml:space="preserve">от 25.05.2011г. №85   </t>
  </si>
  <si>
    <t>от 25.05.2011г. №85</t>
  </si>
  <si>
    <t>Оплата Интернет-трафика муниципальным образовательным учреждениям, на базе которых созданы межшкольные методические центры, учавствовавшие в проекте "Информатизация системы образования" в Челябинской области</t>
  </si>
  <si>
    <t>4361500</t>
  </si>
  <si>
    <t>Проведение противоаварийных мероприятий в зданиях государственных и муниципальных общеобразовательных учреждений</t>
  </si>
  <si>
    <t>5221705</t>
  </si>
  <si>
    <t>Расходы за счет субсидий местным бюджетам на приобретение оборудования для медицинских пунктов образовательных учреждений</t>
  </si>
  <si>
    <t>Федеральные целевые программы</t>
  </si>
  <si>
    <t>1000000</t>
  </si>
  <si>
    <t>Федеральная целевая программа "Жилище" на 2002-2010 годы (второй этап)</t>
  </si>
  <si>
    <t>1040000</t>
  </si>
  <si>
    <t>Подпрограмма "Обеспечение жильем молодых семей"</t>
  </si>
  <si>
    <t>1040200</t>
  </si>
  <si>
    <t>Расходы за счет субвенции из областного бюджета на обеспечение детей-сирот, детей, оставшихся без попечения родителей, а также детей, находящихся под опекой (попечительством) жилой площадью</t>
  </si>
  <si>
    <t>Подпрограмма "Оказание молодым семьям государственной поддержки для улучшения жилищных условий"</t>
  </si>
  <si>
    <t>5221901</t>
  </si>
  <si>
    <t>5089905</t>
  </si>
  <si>
    <t>Обеспечение деятельности учреждения социального обслуживания населения за счет средств местного бюджета</t>
  </si>
  <si>
    <t>018</t>
  </si>
  <si>
    <t>Иные субсидии</t>
  </si>
  <si>
    <t>4249911</t>
  </si>
  <si>
    <t>Расходы за счет средств из местного бюджета на содержание и обеспечение деятельности  детских домов</t>
  </si>
  <si>
    <t>4339911</t>
  </si>
  <si>
    <t>Расходы за счет средств местного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</si>
  <si>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</si>
  <si>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5099000</t>
  </si>
  <si>
    <t>960</t>
  </si>
  <si>
    <t>Единовременные выплаты молодым специалистам муниципальных образовательных учреждений</t>
  </si>
  <si>
    <t>Приложение  3</t>
  </si>
  <si>
    <t>к решению Собрания депутатов</t>
  </si>
  <si>
    <t xml:space="preserve"> Усть-Катавского городского округа</t>
  </si>
  <si>
    <t xml:space="preserve">РАСХОДЫ БЮДЖЕТА УСТЬ-КАТАВСКОГО ГОРОДСКОГО ОКРУГА ЗА 2010 ГОД </t>
  </si>
  <si>
    <t>ПО ВЕДОМСТВЕННОЙ СТРУКТУРЕ РАСХОДОВ БЮДЖЕТА УСТЬ-КАТАВСКОГО ГОРОДСКОГО ОКРУГА</t>
  </si>
  <si>
    <t>Приложение  4</t>
  </si>
  <si>
    <t>по разделам и подразделам классификации расходов бюджетов</t>
  </si>
  <si>
    <t>в тыс.руб.</t>
  </si>
  <si>
    <t xml:space="preserve">Наименование </t>
  </si>
  <si>
    <t>Исполнено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</si>
  <si>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</si>
  <si>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Депутаты представительного органа муниципального образования</t>
  </si>
  <si>
    <t>Расходы на оплату топливно-энергетических ресурсов, услуг водоснабжения, водоотведения, потребляемых муниципальными бюджетными учреждениями, и электрической энергии, расходуемой на уличное освещение за счет субсидии из областного бюджета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</si>
  <si>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</si>
  <si>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</si>
  <si>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ОБРАЗОВАНИЕ   </t>
  </si>
  <si>
    <t>Другие вопросы в области культуры, кинематографии и средств массовой информации</t>
  </si>
  <si>
    <t>Охрана семьи, материнства и детства</t>
  </si>
  <si>
    <t>ВСЕГО:</t>
  </si>
  <si>
    <t>Приложение №5</t>
  </si>
  <si>
    <t>ПО КОДАМ КЛАССИФИКАЦИИ ИСТОЧНИКОВ ФИНАНСИРОВАНИЯ ДЕФИЦИТОВ БЮДЖЕТОВ</t>
  </si>
  <si>
    <t>руб.</t>
  </si>
  <si>
    <t>188  00 00 00 00 00 0000 000</t>
  </si>
  <si>
    <t>188 01 00 00 00 00 0000 000</t>
  </si>
  <si>
    <t>188 01 05 00 00 00 0000 000</t>
  </si>
  <si>
    <t>188 01 05 00 00 00 0000 500</t>
  </si>
  <si>
    <t xml:space="preserve">Увеличение прочих остатков средств бюджетов </t>
  </si>
  <si>
    <t>188 01 05 02 00 00 0000 500</t>
  </si>
  <si>
    <t xml:space="preserve">Увеличение прочих остатков денежных средств бюджетов </t>
  </si>
  <si>
    <t>188 01 05 02 01 00 0000 510</t>
  </si>
  <si>
    <t>188 01 05 02 01 04 0000 510</t>
  </si>
  <si>
    <t xml:space="preserve"> 188 01 05 00 00 00 0000 600</t>
  </si>
  <si>
    <t>188 01 05 02 00 00 0000 600</t>
  </si>
  <si>
    <t>188 01 05 02 01 00 0000 610</t>
  </si>
  <si>
    <t>188 01 05 02 01 04 0000 610</t>
  </si>
  <si>
    <t>417 00 00 00 00 00 0000 000</t>
  </si>
  <si>
    <t>417 01 00 00 00 00 0000 000</t>
  </si>
  <si>
    <t>417 01 05 00 00 00 0000 000</t>
  </si>
  <si>
    <t>417 01 05 00 00 00 0000 500</t>
  </si>
  <si>
    <t>417 01 05 02 00 00 0000 500</t>
  </si>
  <si>
    <t>417 01 05 02 01 00 0000 510</t>
  </si>
  <si>
    <t>417 01 05 02 01 04 0000 510</t>
  </si>
  <si>
    <t>417 01 05 00 00 00 0000 600</t>
  </si>
  <si>
    <t>417 01 05 02 00 00 0000 600</t>
  </si>
  <si>
    <t>417 01 05 02 01 00 0000 610</t>
  </si>
  <si>
    <t>417 01 05 02 01 04 0000 610</t>
  </si>
  <si>
    <t>419 00 00 00 00 00 0000 000</t>
  </si>
  <si>
    <t>419 01 00 00 00 00 0000 000</t>
  </si>
  <si>
    <t>419 01 05 00 00 00 0000 000</t>
  </si>
  <si>
    <t>419 01 05 00 00 00 0000 500</t>
  </si>
  <si>
    <t>РАСХОДЫ БЮДЖЕТА УСТЬ-КАТАВСКОГО ГОРОДСКОГО ОКРУГА ЗА 2010 ГОД</t>
  </si>
  <si>
    <t>ИСТОЧНИКИ ФИНАНСИРОВАНИЯ ДЕФИЦИТА БЮДЖЕТА                                                                             УСТЬ-КАТАВСКОГО ГОРОДСКОГО ОКРУГА ЗА 2010 ГОД</t>
  </si>
  <si>
    <t>Приложение  6</t>
  </si>
  <si>
    <t xml:space="preserve"> Усть-Катавского городского округа 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</si>
  <si>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</si>
  <si>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ИСТОЧНИКИ ФИНАНСИРОВАНИЯ БЮДЖЕТА УСТЬ-КАТАВСКОГО ГОРОДСКОГО ОКРУГА ЗА 2010 ГОД</t>
  </si>
  <si>
    <t>419 01 05 02 00 00 0000 500</t>
  </si>
  <si>
    <t>419 01 05 02 01 00 0000 510</t>
  </si>
  <si>
    <t>419 01 05 02 01 04 0000 510</t>
  </si>
  <si>
    <t>419 01 05 00 00 00 0000 600</t>
  </si>
  <si>
    <t>419 01 05 02 00 00 0000 600</t>
  </si>
  <si>
    <t>419 01 05 02 01 00 0000 610</t>
  </si>
  <si>
    <t>419 01 05 02 01 04 0000 610</t>
  </si>
  <si>
    <t>420 00 00 00 00 00 0000 000</t>
  </si>
  <si>
    <t>420 01 00 00 00 00 0000 000</t>
  </si>
  <si>
    <t>420 01 05 00 00 00 0000 000</t>
  </si>
  <si>
    <t>420 01 05 00 00 00 0000 500</t>
  </si>
  <si>
    <t>420 01 05 02 00 00 0000 500</t>
  </si>
  <si>
    <t>420 01 05 02 01 00 0000 510</t>
  </si>
  <si>
    <t>420 01 05 02 01 04 0000 510</t>
  </si>
  <si>
    <t>420 01 05 00 00 00 0000 600</t>
  </si>
  <si>
    <t>420 01 05 02 00 00 0000 600</t>
  </si>
  <si>
    <t>420 01 05 02 01 00 0000 610</t>
  </si>
  <si>
    <t>420 01 05 02 01 04 0000 610</t>
  </si>
  <si>
    <t>421 00 00 00 00 00 0000 000</t>
  </si>
  <si>
    <t>421 01 00 00 00 00 0000 000</t>
  </si>
  <si>
    <t>421 01 05 00 00 00 0000 000</t>
  </si>
  <si>
    <t>421 01 05 00 00 00 0000 500</t>
  </si>
  <si>
    <t>421 01 05 02 00 00 0000 500</t>
  </si>
  <si>
    <t>421 01 05 02 01 00 0000 510</t>
  </si>
  <si>
    <t>421 01 05 02 01 04 0000 510</t>
  </si>
  <si>
    <t>421 01 05 00 00 00 0000 600</t>
  </si>
  <si>
    <t>421 01 05 02 00 00 0000 600</t>
  </si>
  <si>
    <t>421 01 05 02 01 00 0000 610</t>
  </si>
  <si>
    <t>421 01 05 02 01 04 0000 610</t>
  </si>
  <si>
    <t>Управление социальной защиты населения</t>
  </si>
  <si>
    <t>422 00 00 00 00 00 0000 000</t>
  </si>
  <si>
    <t>422 01 00 00 00 00 0000 000</t>
  </si>
  <si>
    <t>422 01 05 00 00 00 0000 000</t>
  </si>
  <si>
    <t>422 01 05 00 00 00 0000 500</t>
  </si>
  <si>
    <t>422 01 05 02 00 00 0000 500</t>
  </si>
  <si>
    <t>422 01 05 02 01 00 0000 510</t>
  </si>
  <si>
    <t>422 01 05 02 01 04 0000 510</t>
  </si>
  <si>
    <t>422 01 05 00 00 00 0000 600</t>
  </si>
  <si>
    <t>422 01 05 02 00 00 0000 600</t>
  </si>
  <si>
    <t>422 01 05 02 01 00 0000 610</t>
  </si>
  <si>
    <t>422 01 05 02 01 04 0000 610</t>
  </si>
  <si>
    <t>426 00 00 00 00 00 0000 000</t>
  </si>
  <si>
    <t>426 01 00 00 00 00 0000 000</t>
  </si>
  <si>
    <t>426 01 05 00 00 00 0000 000</t>
  </si>
  <si>
    <t>426 01 05 00 00 00 0000 500</t>
  </si>
  <si>
    <t>426 01 05 02 00 00 0000 500</t>
  </si>
  <si>
    <t>426 01 05 02 01 00 0000 510</t>
  </si>
  <si>
    <t>426 01 05 02 01 04 0000 510</t>
  </si>
  <si>
    <t>426 01 05 00 00 00 0000 600</t>
  </si>
  <si>
    <t>426 01 05 02 00 00 0000 600</t>
  </si>
  <si>
    <t>426 01 05 02 01 00 0000 610</t>
  </si>
  <si>
    <t>426 01 05 02 01 04 0000 610</t>
  </si>
  <si>
    <t>427 00 00 00 00 00 0000 000</t>
  </si>
  <si>
    <t>427 01 00 00 00 00 0000 000</t>
  </si>
  <si>
    <t>427 01 05 00 00 00 0000 000</t>
  </si>
  <si>
    <t>427 01 05 00 00 00 0000 500</t>
  </si>
  <si>
    <t>427 01 05 02 00 00 0000 500</t>
  </si>
  <si>
    <t>427 01 05 02 01 00 0000 510</t>
  </si>
  <si>
    <t>427 01 05 02 01 04 0000 510</t>
  </si>
  <si>
    <t>427 01 05 00 00 00 0000 600</t>
  </si>
  <si>
    <t>427 01 05 02 00 00 0000 600</t>
  </si>
  <si>
    <t>427 01 05 02 01 00 0000 610</t>
  </si>
  <si>
    <t>427 01 05 02 01 04 0000 610</t>
  </si>
  <si>
    <t>428  00 00 00 00 00 0000 000</t>
  </si>
  <si>
    <t>428 01 00 00 00 00 0000 000</t>
  </si>
  <si>
    <t>428 01 05 00 00 00 0000 000</t>
  </si>
  <si>
    <t>428  01 05 00 00 00 0000 500</t>
  </si>
  <si>
    <t>428 01 05 02 00 00 0000 500</t>
  </si>
  <si>
    <t>428 01 05 02 01 00 0000 510</t>
  </si>
  <si>
    <t>428 01 05 02 01 04 0000 510</t>
  </si>
  <si>
    <t>428 01 05 00 00 00 0000 600</t>
  </si>
  <si>
    <t>428 01 05 02 00 00 0000 600</t>
  </si>
  <si>
    <t>428 01 05 02 01 00 0000 610</t>
  </si>
  <si>
    <t>428  01 05 02 01 04 0000 610</t>
  </si>
  <si>
    <t/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</si>
  <si>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</si>
  <si>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</si>
  <si>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</si>
  <si>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</si>
  <si>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</si>
  <si>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</si>
  <si>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</si>
  <si>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</si>
  <si>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</si>
  <si>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</si>
  <si>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</si>
  <si>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</si>
  <si>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</si>
  <si>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</si>
  <si>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</si>
  <si>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</si>
  <si>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</si>
  <si>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</si>
  <si>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</si>
  <si>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Обеспечение деятельности органов местного самоуправления за счет средств местного бюджета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</si>
  <si>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</si>
  <si>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</si>
  <si>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</si>
  <si>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</si>
  <si>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</si>
  <si>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</si>
  <si>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</si>
  <si>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</si>
  <si>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0020497</t>
  </si>
  <si>
    <t>Создание административных комиссий и определение перечня должностных лиц , уполномоченных составлять протоколы об административных нарушениях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</si>
  <si>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</si>
  <si>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</si>
  <si>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</si>
  <si>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</si>
  <si>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0020470</t>
  </si>
  <si>
    <t>Организация работы Контрольно-счетной комиссии</t>
  </si>
  <si>
    <t>0022500</t>
  </si>
  <si>
    <t>Руководитель контрольно-счетной палаты муниципального образования и его заместители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</si>
  <si>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</si>
  <si>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</si>
  <si>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</si>
  <si>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</si>
  <si>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</si>
  <si>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</si>
  <si>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</si>
  <si>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</si>
  <si>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0112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</si>
  <si>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</si>
  <si>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</si>
  <si>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</si>
  <si>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</si>
  <si>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</si>
  <si>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</si>
  <si>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0114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</si>
  <si>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</si>
  <si>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</si>
  <si>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</si>
  <si>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</si>
  <si>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</si>
  <si>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</si>
  <si>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</si>
  <si>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</si>
  <si>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</si>
  <si>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0920302</t>
  </si>
  <si>
    <t>Расходы на проведение официальных мероприятий</t>
  </si>
  <si>
    <t>0920310</t>
  </si>
  <si>
    <t>Единовременная денежная премия лицам, награжденным Почетной грамотой  и Благодарственным письмом Главы городского округа</t>
  </si>
  <si>
    <t>0920311</t>
  </si>
  <si>
    <t>Приобретение жилья для молодых специалистов</t>
  </si>
  <si>
    <t>0920320</t>
  </si>
  <si>
    <t>Единовременная денежная премия лицам, награжденным Почетной грамотой Собрания депутатов</t>
  </si>
  <si>
    <t>0920350</t>
  </si>
  <si>
    <t>Приобретение спецтехники для муниципальных нужд</t>
  </si>
  <si>
    <t>5240000</t>
  </si>
  <si>
    <t>Выполнение налоговых обязательств</t>
  </si>
  <si>
    <t>7950000</t>
  </si>
  <si>
    <t>Целевые программы муниципальных образований</t>
  </si>
  <si>
    <t>7950009</t>
  </si>
  <si>
    <t>Муниципальная целевая программа "Формирование и регистрация муниципального имущества Усть-Катавского городского округа на 2010-2012 годы"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</si>
  <si>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</si>
  <si>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</si>
  <si>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</si>
  <si>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</si>
  <si>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</si>
  <si>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</si>
  <si>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</si>
  <si>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</si>
  <si>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</si>
  <si>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</si>
  <si>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</si>
  <si>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</si>
  <si>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</si>
  <si>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</si>
  <si>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</si>
  <si>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</si>
  <si>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</si>
  <si>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</si>
  <si>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</si>
  <si>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</si>
  <si>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</si>
  <si>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</si>
  <si>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</si>
  <si>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</si>
  <si>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</si>
  <si>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</si>
  <si>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</si>
  <si>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</si>
  <si>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7950002</t>
  </si>
  <si>
    <t>Муниципальная целевая программа Усть-Катавского городского округа "Повышение безопасности дорожного движения на 2008-2010 годы"</t>
  </si>
  <si>
    <t>7950040</t>
  </si>
  <si>
    <t>МЦП "Профилактика правонарушений в Усть-Катавском городском округе на 2010-2012 годы"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</si>
  <si>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</si>
  <si>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</si>
  <si>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7950011</t>
  </si>
  <si>
    <t>Ведомственная целевая программа "Обеспечение безопасности жизнедеятельности населения Усть-Катавского городского округа на 2010 год"</t>
  </si>
  <si>
    <t>0400</t>
  </si>
  <si>
    <t>НАЦИОНАЛЬНАЯ ЭКОНОМИКА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</si>
  <si>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</si>
  <si>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</si>
  <si>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</si>
  <si>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</si>
  <si>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</si>
  <si>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</si>
  <si>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054</t>
  </si>
  <si>
    <t>7951000</t>
  </si>
  <si>
    <t>МЦП реализации национального проекта "Доступное и комфортное жилье - гражданам России"</t>
  </si>
  <si>
    <t>7951014</t>
  </si>
  <si>
    <t>Подпрограмма "Подготовка земельных участков для освоения в целях жилищного строительства"</t>
  </si>
  <si>
    <t>7952000</t>
  </si>
  <si>
    <t>МЦП "Поддержка  и развитие малого предпринимательства в Усть-Кат гор округе на 2006-2008годы"</t>
  </si>
  <si>
    <t>0500</t>
  </si>
  <si>
    <t>ЖИЛИЩНО-КОММУНАЛЬНОЕ ХОЗЯЙСТВО</t>
  </si>
  <si>
    <t>0501</t>
  </si>
  <si>
    <t>Жилищное хозяйство</t>
  </si>
  <si>
    <t>006</t>
  </si>
  <si>
    <t>Субсидии юридическим лицам</t>
  </si>
  <si>
    <t>7951013</t>
  </si>
  <si>
    <t>Подпрограмма "Модернизация и реконструкция коммунальной инфраструктуры" (модернизация жилищного фонда)</t>
  </si>
  <si>
    <t>003</t>
  </si>
  <si>
    <t>Бюджетные инвестиции</t>
  </si>
  <si>
    <t>7953000</t>
  </si>
  <si>
    <t>Муниципальная адресная программа "Поэтапный переход на отпуск коммунальных ресурсов потребителям в соответствии с показателями коллективных (общедомовых) приборов учета Усть-Катавского городского округа на 2010-2011 годы"</t>
  </si>
  <si>
    <t>0502</t>
  </si>
  <si>
    <t>Коммунальное хозяйство</t>
  </si>
  <si>
    <t>7950007</t>
  </si>
  <si>
    <t>Муниципальная целевая программа "Чистая вода" на территории Усть-Катавского городского округа на 2009-2020гг.</t>
  </si>
  <si>
    <t>7951015</t>
  </si>
  <si>
    <t>Подпрограмма "Модернизация и реконструкция коммунальной инфраструктуры" (модернизация систем теплоснабжения, водоснабжения и водоотведения)</t>
  </si>
  <si>
    <t>0503</t>
  </si>
  <si>
    <t>Благоустройство</t>
  </si>
  <si>
    <t>6000000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</si>
  <si>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</si>
  <si>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</si>
  <si>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</si>
  <si>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</si>
  <si>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6000214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</si>
  <si>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средств местного бюджета</t>
  </si>
  <si>
    <t>6000266</t>
  </si>
  <si>
    <t>Обеспечение выполнения работ по внедрению и содержанию тех.средств, организации и регулированию дорожного движения в муниципальных образованиях за счет субсидии из областного бюджета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</si>
  <si>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</si>
  <si>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</si>
  <si>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</si>
  <si>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</si>
  <si>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</si>
  <si>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</si>
  <si>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</si>
  <si>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</si>
  <si>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7951016</t>
  </si>
  <si>
    <t>Подпрограмма "Модернизация и реконструкция коммунальной инфраструктуры" (газификация)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</si>
  <si>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</si>
  <si>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</si>
  <si>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</si>
  <si>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</si>
  <si>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</si>
  <si>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 субвенции из областного бюджета на реализацию переданных государственных полномочий в области охраны окружающей среды</t>
  </si>
  <si>
    <t>7950004</t>
  </si>
  <si>
    <t>МЦП "Оздоровление экологической обстановки в Усть-Катавском городском округе на 2009-2011 годы"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</si>
  <si>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</si>
  <si>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</si>
  <si>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</si>
  <si>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</si>
  <si>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</si>
  <si>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</si>
  <si>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</si>
  <si>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</si>
  <si>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4209901</t>
  </si>
  <si>
    <t>Выплата ежемесячной надбавки к зараб.плате молодым спец. за счет ОЦП по реализ. НП "Образование"</t>
  </si>
  <si>
    <t>908</t>
  </si>
  <si>
    <t>Реализация национального проекта Образование в Челябинской области</t>
  </si>
  <si>
    <t>4209911</t>
  </si>
  <si>
    <t>Содержание и обеспечение деятельности  дошкольных образовательных учреждений за счет средств местного бюджета</t>
  </si>
  <si>
    <t>001</t>
  </si>
  <si>
    <t>Выполнение функций бюджетными учреждениями</t>
  </si>
  <si>
    <t>4209962</t>
  </si>
  <si>
    <t>Расходы за счет субсидии из областного бюджета на обеспечение продуктами питания учреждений социальной сферы муниципальных образований</t>
  </si>
  <si>
    <t>4209967</t>
  </si>
  <si>
    <t>Расходы за счет субвенции из областного бюджета на организацию воспитания и обучения детей-инвалидов на дому и в дошкольных учреждениях</t>
  </si>
  <si>
    <t>5220000</t>
  </si>
  <si>
    <t>Региональные целевые программы</t>
  </si>
  <si>
    <t>5221500</t>
  </si>
  <si>
    <t>Областная целевая программа "Поддержка и развитие дошкольного образования в Челябинской области" на 2010-2014 годы</t>
  </si>
  <si>
    <t>5221501</t>
  </si>
  <si>
    <t>Компенсация части родительской платы малообеспеченным, неблагополучным семьям</t>
  </si>
  <si>
    <t>5221503</t>
  </si>
  <si>
    <t>Выплата надбавки воспитателям, заведующим МДОУ ведущим воспит работу</t>
  </si>
  <si>
    <t>7950050</t>
  </si>
  <si>
    <t>МЦП "Развитие дошкольного образования в Усть-Катавском городском округе на 2008-2010 годы"</t>
  </si>
  <si>
    <t>0702</t>
  </si>
  <si>
    <t>Общее образование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</si>
  <si>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</si>
  <si>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</si>
  <si>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</si>
  <si>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</si>
  <si>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</si>
  <si>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</si>
  <si>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4210000</t>
  </si>
  <si>
    <t>Школы - детские сады, школы начальные, неполные средние и средние</t>
  </si>
  <si>
    <t>4219900</t>
  </si>
  <si>
    <t>4219901</t>
  </si>
  <si>
    <t>4219911</t>
  </si>
  <si>
    <t>950</t>
  </si>
  <si>
    <t>Расходы на обеспечение группы кратковременного содержания</t>
  </si>
  <si>
    <t>4219959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</si>
  <si>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</si>
  <si>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</si>
  <si>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</si>
  <si>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Расходы за счетсубсидии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</si>
  <si>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4219975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</si>
  <si>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 трехразового питания за счет субсидии из областного бюджета</t>
  </si>
  <si>
    <t>4219988</t>
  </si>
  <si>
    <t>Обеспечение деятельности школ-детских садов, школ начальных, неполных средсних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</si>
  <si>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</si>
  <si>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</si>
  <si>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</si>
  <si>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4239911</t>
  </si>
  <si>
    <t>Содержание и обеспечение деятельности учреждений по внешкольной работе с детьми за счет средств местного бюджета</t>
  </si>
  <si>
    <t>4239970</t>
  </si>
  <si>
    <t>4239976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</si>
  <si>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</si>
  <si>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4240000</t>
  </si>
  <si>
    <t>Детские дома</t>
  </si>
  <si>
    <t>4249900</t>
  </si>
  <si>
    <t>4249970</t>
  </si>
  <si>
    <t>Расходы на выплату  библиот.работникам муниц.учрежд.лечебного пособия и ежемес.надб.к зараб.плате за выслугу лет за счет субсидии из обл.бюджета</t>
  </si>
  <si>
    <t>4249975</t>
  </si>
  <si>
    <t>Расходы за счет субвенции из областного бюджета на содержание и обеспечение деятельности  детских домов</t>
  </si>
  <si>
    <t>4330000</t>
  </si>
  <si>
    <t>Специальные (коррекционные) учреждения</t>
  </si>
  <si>
    <t>4339900</t>
  </si>
  <si>
    <t>4339970</t>
  </si>
  <si>
    <t>4339975</t>
  </si>
  <si>
    <t>4339982</t>
  </si>
  <si>
    <t>Расходы за счет субвенции из областного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</si>
  <si>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</si>
  <si>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</si>
  <si>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</si>
  <si>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</si>
  <si>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</si>
  <si>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Ежемесячное денежное вознаграждение за классное руководство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</si>
  <si>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</si>
  <si>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</si>
  <si>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</si>
  <si>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4529911</t>
  </si>
  <si>
    <t>Содержание  и обеспечение деятельности учебно-методических кабинетов, централизованных бухгалтерий, групп хозяйственного обслуживания, межшкольных учебно-производственных комбинатов за счет средств местного бюджета</t>
  </si>
  <si>
    <t>0707</t>
  </si>
  <si>
    <t>Молодежная политика и оздоровление детей</t>
  </si>
  <si>
    <t>7950008</t>
  </si>
  <si>
    <t>Ведомственная целевая программа "Поддержка и развитие молодых граждан Усть-Катавского городского округа на 2010 год"</t>
  </si>
  <si>
    <t>447</t>
  </si>
  <si>
    <t>Проведение оздоровительных и других мероприятий для детей и молодежи</t>
  </si>
  <si>
    <t>7950012</t>
  </si>
  <si>
    <t>МЦП "Организация отдыха и оздоровления детей и подростков в 2010 году"</t>
  </si>
  <si>
    <t>0709</t>
  </si>
  <si>
    <t>Другие вопросы в области образования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</si>
  <si>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</si>
  <si>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</si>
  <si>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</si>
  <si>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</si>
  <si>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4529908</t>
  </si>
  <si>
    <t>Расходы на решение вопросов местного значения в сфере образования за счет субсидии из областного  бюджета</t>
  </si>
  <si>
    <t>917</t>
  </si>
  <si>
    <t>Расходы на решение вопросв местного значения в сфере образования</t>
  </si>
  <si>
    <t>7950010</t>
  </si>
  <si>
    <t>Муниципальная целевая программа  "Безопасность образовательных учреждений по противопожарным мероприятиям на 2008-2010 гг."</t>
  </si>
  <si>
    <t>7950020</t>
  </si>
  <si>
    <t>МЦП реализации национального проекта "Образование" на территории Усть-Катавского городского округа на 2008-2010 годы</t>
  </si>
  <si>
    <t>7950060</t>
  </si>
  <si>
    <t>МЦП "Одаренные дети"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</si>
  <si>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</si>
  <si>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</si>
  <si>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</si>
  <si>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</si>
  <si>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</si>
  <si>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</si>
  <si>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</si>
  <si>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4409901</t>
  </si>
  <si>
    <t>Содержание и обеспечение деятельности централизованной клубной системы за счет средств местного бюджета</t>
  </si>
  <si>
    <t>4410000</t>
  </si>
  <si>
    <t>Музеи и постоянные выставки</t>
  </si>
  <si>
    <t>4419900</t>
  </si>
  <si>
    <t>4419901</t>
  </si>
  <si>
    <t>Содержание и обеспечение деятельности музея за счет средст местного бюджета</t>
  </si>
  <si>
    <t>4420000</t>
  </si>
  <si>
    <t>Библиотеки</t>
  </si>
  <si>
    <t>4429900</t>
  </si>
  <si>
    <t>4429901</t>
  </si>
  <si>
    <t>Содержание и обеспечение деятельности централизованной библиотечной системы за счет средст местного бюджета</t>
  </si>
  <si>
    <t>4429970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</si>
  <si>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</si>
  <si>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</si>
  <si>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</si>
  <si>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</si>
  <si>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</si>
  <si>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</si>
  <si>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7950005</t>
  </si>
  <si>
    <t>Ведомственная целевая программа "Поддержка и развитие культуры в Усть-Катавском городском округе"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</si>
  <si>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</si>
  <si>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</si>
  <si>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</si>
  <si>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</si>
  <si>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0908</t>
  </si>
  <si>
    <t>Физическая культура и спорт</t>
  </si>
  <si>
    <t>4820000</t>
  </si>
  <si>
    <t>Центры спортивной подготовки (сборные команды)</t>
  </si>
  <si>
    <t>4829900</t>
  </si>
  <si>
    <t>4829901</t>
  </si>
  <si>
    <t>Содержание и обеспечение деятельности спортивно-оздоровительного комплекса за счет средств местного бюджета</t>
  </si>
  <si>
    <t>0910</t>
  </si>
  <si>
    <t>Другие вопросы в области здравоохранения, физической культуры и спорта</t>
  </si>
  <si>
    <t>7950003</t>
  </si>
  <si>
    <t>Муниципальная  целевая  программа  "Вакцинопрофилактика"</t>
  </si>
  <si>
    <t>079</t>
  </si>
  <si>
    <t>Мероприятия в области здравоохранения, спорта и физической культуры, туризма</t>
  </si>
  <si>
    <t>7950006</t>
  </si>
  <si>
    <t>Ведомственная целевая программа "Поддержкаи развитие физической культуры и спорта в Усть-Катавском городском округе</t>
  </si>
  <si>
    <t>7950030</t>
  </si>
  <si>
    <t>МЦП реализации национального проекта "Здоровье"</t>
  </si>
  <si>
    <t>7950080</t>
  </si>
  <si>
    <t>МЦП "Противодействие злоупотреблению наркотическими средствами и их незаконному обороту"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</si>
  <si>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</si>
  <si>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</si>
  <si>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</si>
  <si>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</si>
  <si>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</si>
  <si>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</si>
  <si>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5089900</t>
  </si>
  <si>
    <t>5089975</t>
  </si>
  <si>
    <t>5089980</t>
  </si>
  <si>
    <t>Расходы за 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</si>
  <si>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</si>
  <si>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</si>
  <si>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5050000</t>
  </si>
  <si>
    <t>Социальная помощь</t>
  </si>
  <si>
    <t>5052200</t>
  </si>
  <si>
    <t>Федеральный закон от 12 января 1996 года № 8-ФЗ "О погребении и похоронном деле"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</si>
  <si>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</si>
  <si>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</si>
  <si>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5052900</t>
  </si>
  <si>
    <t>Закон Российской Федерации от 9 июня 1993 года № 5142-1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</si>
  <si>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</si>
  <si>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</si>
  <si>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</si>
  <si>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</si>
  <si>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5053331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</si>
  <si>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</si>
  <si>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</si>
  <si>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 труда Челябинской области"</t>
  </si>
  <si>
    <t>5053341</t>
  </si>
  <si>
    <t>Расходы за счет субвенции из областного бюджета на обеспечение дополнительных 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области")</t>
  </si>
  <si>
    <t>5053353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</si>
  <si>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</si>
  <si>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5053372</t>
  </si>
  <si>
    <t>Расходы за счет субвенции из областного бюджета на выплату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</si>
  <si>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</si>
  <si>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</si>
  <si>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</si>
  <si>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</si>
  <si>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</si>
  <si>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</si>
  <si>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</si>
  <si>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</si>
  <si>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</si>
  <si>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</si>
  <si>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</si>
  <si>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</si>
  <si>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</si>
  <si>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</si>
  <si>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оплату проезда "Закон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</si>
  <si>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</si>
  <si>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</si>
  <si>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</si>
  <si>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Челяб.обл. "О мерах социальной поддержки  жертв политических репрессий в Челяб.обл."</t>
  </si>
  <si>
    <t>5055534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</si>
  <si>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</si>
  <si>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7951017</t>
  </si>
  <si>
    <t>Подпрограмма "Оказание молодым  семьям государственной   поддержки  для  улучшения  жилищных условий"</t>
  </si>
  <si>
    <t>068</t>
  </si>
  <si>
    <t>7951018</t>
  </si>
  <si>
    <t>Подпрограмма "Предоставление  работникам бюджетной сферы социальных  выплат  на приобретение или строительство жилья"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</si>
  <si>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</si>
  <si>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</si>
  <si>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</si>
  <si>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</si>
  <si>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</si>
  <si>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оброазовательных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</si>
  <si>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</si>
  <si>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</si>
  <si>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</si>
  <si>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</si>
  <si>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</si>
  <si>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Выплата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</si>
  <si>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5201312</t>
  </si>
  <si>
    <t>Оплата труда приемного родителя</t>
  </si>
  <si>
    <t>5201320</t>
  </si>
  <si>
    <t>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</si>
  <si>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</si>
  <si>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</si>
  <si>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</si>
  <si>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на обеспечение деятельности по предоставлению субсидий гражданам, имеющим право на их получение в соответствии с жилищным законодательством</t>
  </si>
  <si>
    <t>0020446</t>
  </si>
  <si>
    <t>Организация работы органов социальной защиты населения муниципальных образований</t>
  </si>
  <si>
    <t>0020474</t>
  </si>
  <si>
    <t>Организация и осуществление деятельности по опеке и попечительству</t>
  </si>
  <si>
    <t>7950100</t>
  </si>
  <si>
    <t>МЦП "Социальная поддержка населения Усть-Катавского городского округа на 2010-2012 годы"</t>
  </si>
  <si>
    <t>7950110</t>
  </si>
  <si>
    <t>Комплексная МЦП "Крепкая семья"</t>
  </si>
  <si>
    <t>тыс.руб.</t>
  </si>
  <si>
    <t>Сумма</t>
  </si>
  <si>
    <t>3800000</t>
  </si>
  <si>
    <t>Мероприятия в области жилищно-коммунального хозяйства</t>
  </si>
  <si>
    <t>3801000</t>
  </si>
  <si>
    <t>Мероприятия в области жилищного хозяйства</t>
  </si>
  <si>
    <t>3801010</t>
  </si>
  <si>
    <t>Капитальный ремонт  муниципального жилищного фонда</t>
  </si>
  <si>
    <t>3802000</t>
  </si>
  <si>
    <t>Мероприятия в области коммунального хозяйства</t>
  </si>
  <si>
    <t>5221700</t>
  </si>
  <si>
    <t>Областная Целевая Программа реализации Нац проекта "Образование"</t>
  </si>
  <si>
    <t>5221702</t>
  </si>
  <si>
    <t>Расходы за счет иных межбюджетных трансфертов из обл.бюджета на поощрение лучших  педагогических работников и учащихся-победителей конкурсов (ОЦП реализации национального проекта "Образование" в Челябинской области на 2006-08годы</t>
  </si>
  <si>
    <t>5221900</t>
  </si>
  <si>
    <t>Областная целевая программа реализации нац.проекта "Доступное и комфортное жилье - гражданам России" в Челябинской области</t>
  </si>
  <si>
    <t>5221902</t>
  </si>
  <si>
    <t>Предоставление работникам бюджетной сферы  социальных выплат на приобретение или строительство  жилья</t>
  </si>
  <si>
    <t>Наименование КВСР</t>
  </si>
  <si>
    <t>КВСР</t>
  </si>
  <si>
    <t>Отдел внутренних дел по Усть-Катавскому городскому округу</t>
  </si>
  <si>
    <t>188</t>
  </si>
  <si>
    <t>Финансовое управление Усть-Катавского городского округа</t>
  </si>
  <si>
    <t>417</t>
  </si>
  <si>
    <t>Управление по культуре, спорту и молодежной политике администрации Усть-Катавского городского округа</t>
  </si>
  <si>
    <t>419</t>
  </si>
  <si>
    <t>Муниципальное учреждение "Городское управление образования администрации Усть-Катавского городского округа"</t>
  </si>
  <si>
    <t>420</t>
  </si>
  <si>
    <t>Содержание и обеспечение деятельности общеобразовательных учреждений за счет средств местного бюджета</t>
  </si>
  <si>
    <t>Ведомственная целевая программа "Организация отдыха и оздоровления детей и подростков в 2010 году"</t>
  </si>
  <si>
    <t>Функциональный орган администрации Усть-Катавского городского округа "Управление экономических, имущественных и земельных отношений"</t>
  </si>
  <si>
    <t>421</t>
  </si>
  <si>
    <t>Функциональный орган администрации Усть-Катавского городского округа "Управление социальной защиты населения"</t>
  </si>
  <si>
    <t>422</t>
  </si>
  <si>
    <t>Контрольно-счетная комиссия</t>
  </si>
  <si>
    <t>423</t>
  </si>
  <si>
    <t>Функциональный орган администрации Усть-Катавского городского округа "Управление инфраструктуры и строительства"</t>
  </si>
  <si>
    <t>426</t>
  </si>
  <si>
    <t>Собрание депутатов Усть-Катавского городского округа</t>
  </si>
  <si>
    <t>427</t>
  </si>
  <si>
    <t>Администрация Усть-Катавского городского округа</t>
  </si>
  <si>
    <t>428</t>
  </si>
  <si>
    <t>к решению Собрания депутатов  Усть-Катавского</t>
  </si>
  <si>
    <t xml:space="preserve"> городского округа "О внесении изменений </t>
  </si>
  <si>
    <t xml:space="preserve"> в решение Собрания депутатов «О бюджете </t>
  </si>
  <si>
    <t xml:space="preserve">Усть-Катавского  городского округа на 2010 год" </t>
  </si>
  <si>
    <t>от ______________2010г. № ____</t>
  </si>
  <si>
    <t>Приложение 3</t>
  </si>
  <si>
    <t xml:space="preserve">к Решению Собрания депутатов </t>
  </si>
  <si>
    <t>Усть-Катавского городского округа</t>
  </si>
  <si>
    <t xml:space="preserve">«О бюджете Усть-Катавского </t>
  </si>
  <si>
    <t>городского округа на 2010 год"</t>
  </si>
  <si>
    <t xml:space="preserve">Распределение бюджетных ассигнований на 2010 год </t>
  </si>
  <si>
    <t>по разделам и подразделам, целевым статьям и видам расходов классификации расходов бюджета</t>
  </si>
  <si>
    <t>Приложение 1</t>
  </si>
  <si>
    <t>Ведомственная целевая программа "Организация и проведение ремонтных работ в образовательных учреждениях Усть-Катавского городского округа к 2010-2011 учебному году"</t>
  </si>
  <si>
    <t>7950014</t>
  </si>
  <si>
    <t>(тыс.руб.)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</si>
  <si>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</si>
  <si>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</si>
  <si>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</si>
  <si>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</si>
  <si>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</si>
  <si>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</si>
  <si>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</si>
  <si>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</si>
  <si>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</si>
  <si>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</si>
  <si>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</si>
  <si>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</si>
  <si>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городских округов  </t>
  </si>
  <si>
    <t>000 01 05 02 01 04 0000 610</t>
  </si>
  <si>
    <t xml:space="preserve">Увеличение остатков средств бюджетов </t>
  </si>
  <si>
    <t xml:space="preserve">Увеличение прочих остатков денежных средств бюджетов городских округов  </t>
  </si>
  <si>
    <t>000 01 05 00 00 00 0000 500</t>
  </si>
  <si>
    <t>000 01 05 02 00 00 0000 500</t>
  </si>
  <si>
    <t>000 01 05 02 01 00 0000 510</t>
  </si>
  <si>
    <t>000 01 05 02 01 04 0000 510</t>
  </si>
  <si>
    <t>Осуществление полномочий по подготовке проведения статистических переписей</t>
  </si>
  <si>
    <t>0014300</t>
  </si>
  <si>
    <t>Закупка автотранспортных средств и коммунальной техники за счет средств федерального бюджета</t>
  </si>
  <si>
    <t>3400702</t>
  </si>
  <si>
    <t>Закупка автотранспортных средств и коммунальной техники за счет средств местного бюджета</t>
  </si>
  <si>
    <t>3400701</t>
  </si>
  <si>
    <t>3400700</t>
  </si>
  <si>
    <t>Закупка автотранспортных средств и коммунальной техники</t>
  </si>
  <si>
    <t>Транспорт</t>
  </si>
  <si>
    <t>0408</t>
  </si>
  <si>
    <t>Отдельные мероприятия в области автомобильного транспорта</t>
  </si>
  <si>
    <t>3030200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</si>
</sst>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3.5"/>
      <name val="Times New Roman"/>
      <family val="1"/>
    </font>
    <font>
      <sz val="13"/>
      <name val="Arial"/>
      <family val="0"/>
    </font>
    <font>
      <sz val="12"/>
      <name val="MS Sans Serif"/>
      <family val="2"/>
    </font>
    <font>
      <b/>
      <sz val="8"/>
      <name val="Arial Narrow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.5"/>
      <name val="Arial Narrow"/>
      <family val="2"/>
    </font>
    <font>
      <sz val="13"/>
      <name val="Arial Cyr"/>
      <family val="0"/>
    </font>
    <font>
      <sz val="9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7" fillId="0" borderId="18" xfId="0" applyNumberFormat="1" applyFont="1" applyBorder="1" applyAlignment="1">
      <alignment horizontal="right" vertical="center" wrapText="1"/>
    </xf>
    <xf numFmtId="165" fontId="7" fillId="2" borderId="19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165" fontId="6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/>
    </xf>
    <xf numFmtId="165" fontId="6" fillId="0" borderId="4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8" fillId="0" borderId="21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6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5" fontId="15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6" fillId="0" borderId="0" xfId="18" applyFont="1">
      <alignment/>
      <protection/>
    </xf>
    <xf numFmtId="0" fontId="17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6" fillId="0" borderId="0" xfId="18" applyFont="1" applyAlignment="1">
      <alignment horizontal="right"/>
      <protection/>
    </xf>
    <xf numFmtId="0" fontId="6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4" fontId="8" fillId="2" borderId="4" xfId="18" applyNumberFormat="1" applyFont="1" applyFill="1" applyBorder="1" applyAlignment="1">
      <alignment horizontal="right" vertical="center" wrapText="1"/>
      <protection/>
    </xf>
    <xf numFmtId="49" fontId="19" fillId="2" borderId="4" xfId="0" applyNumberFormat="1" applyFont="1" applyFill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23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17" fillId="0" borderId="0" xfId="18" applyFont="1" applyAlignment="1">
      <alignment horizontal="center" vertical="top" wrapText="1"/>
      <protection/>
    </xf>
    <xf numFmtId="0" fontId="22" fillId="0" borderId="0" xfId="18" applyFont="1" applyAlignment="1">
      <alignment horizontal="center" vertical="top" wrapText="1"/>
      <protection/>
    </xf>
    <xf numFmtId="0" fontId="6" fillId="0" borderId="4" xfId="0" applyFont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18" applyFont="1" applyAlignment="1">
      <alignment horizontal="center" vertical="top" wrapText="1"/>
      <protection/>
    </xf>
    <xf numFmtId="0" fontId="18" fillId="0" borderId="0" xfId="18" applyFont="1" applyAlignment="1">
      <alignment horizontal="center" vertical="top" wrapText="1"/>
      <protection/>
    </xf>
    <xf numFmtId="0" fontId="5" fillId="0" borderId="0" xfId="18" applyFont="1" applyFill="1" applyAlignment="1">
      <alignment horizontal="right"/>
      <protection/>
    </xf>
    <xf numFmtId="0" fontId="17" fillId="0" borderId="0" xfId="18" applyFont="1" applyAlignment="1">
      <alignment horizontal="center" vertical="top" wrapText="1"/>
      <protection/>
    </xf>
    <xf numFmtId="0" fontId="22" fillId="0" borderId="0" xfId="18" applyFont="1" applyAlignment="1">
      <alignment horizontal="center" vertical="top" wrapText="1"/>
      <protection/>
    </xf>
    <xf numFmtId="0" fontId="6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42803g - Источники финансиро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outlinePr summaryBelow="0"/>
  </sheetPr>
  <dimension ref="A1:H522"/>
  <sheetViews>
    <sheetView showGridLines="0" view="pageBreakPreview" zoomScaleNormal="75" zoomScaleSheetLayoutView="100" workbookViewId="0" topLeftCell="A1">
      <selection activeCell="A25" sqref="A25"/>
    </sheetView>
  </sheetViews>
  <sheetFormatPr defaultColWidth="9.140625" defaultRowHeight="12.75" customHeight="1" outlineLevelRow="5"/>
  <cols>
    <col min="1" max="1" width="84.421875" style="19" customWidth="1"/>
    <col min="2" max="2" width="7.421875" style="19" customWidth="1"/>
    <col min="3" max="3" width="11.140625" style="19" customWidth="1"/>
    <col min="4" max="4" width="6.00390625" style="19" customWidth="1"/>
    <col min="5" max="5" width="11.421875" style="19" customWidth="1"/>
  </cols>
  <sheetData>
    <row r="1" spans="1:5" ht="12.75" customHeight="1">
      <c r="A1" s="189" t="s">
        <v>665</v>
      </c>
      <c r="B1" s="189"/>
      <c r="C1" s="189"/>
      <c r="D1" s="189"/>
      <c r="E1" s="189"/>
    </row>
    <row r="2" spans="1:5" ht="12.75" customHeight="1">
      <c r="A2" s="189" t="s">
        <v>653</v>
      </c>
      <c r="B2" s="189"/>
      <c r="C2" s="189"/>
      <c r="D2" s="189"/>
      <c r="E2" s="189"/>
    </row>
    <row r="3" spans="1:5" ht="12.75" customHeight="1">
      <c r="A3" s="189" t="s">
        <v>654</v>
      </c>
      <c r="B3" s="189"/>
      <c r="C3" s="189"/>
      <c r="D3" s="189"/>
      <c r="E3" s="189"/>
    </row>
    <row r="4" spans="1:5" ht="12.75" customHeight="1">
      <c r="A4" s="189" t="s">
        <v>655</v>
      </c>
      <c r="B4" s="189"/>
      <c r="C4" s="189"/>
      <c r="D4" s="189"/>
      <c r="E4" s="189"/>
    </row>
    <row r="5" spans="1:5" ht="12.75" customHeight="1">
      <c r="A5" s="189" t="s">
        <v>656</v>
      </c>
      <c r="B5" s="189"/>
      <c r="C5" s="189"/>
      <c r="D5" s="189"/>
      <c r="E5" s="189"/>
    </row>
    <row r="6" spans="1:5" ht="12.75" customHeight="1">
      <c r="A6" s="190" t="s">
        <v>657</v>
      </c>
      <c r="B6" s="190"/>
      <c r="C6" s="190"/>
      <c r="D6" s="190"/>
      <c r="E6" s="190"/>
    </row>
    <row r="8" spans="1:5" ht="12.75" customHeight="1">
      <c r="A8" s="189" t="s">
        <v>658</v>
      </c>
      <c r="B8" s="189"/>
      <c r="C8" s="189"/>
      <c r="D8" s="2"/>
      <c r="E8" s="2"/>
    </row>
    <row r="9" spans="1:5" ht="12.75" customHeight="1">
      <c r="A9" s="189" t="s">
        <v>659</v>
      </c>
      <c r="B9" s="189"/>
      <c r="C9" s="189"/>
      <c r="D9" s="2"/>
      <c r="E9" s="2"/>
    </row>
    <row r="10" spans="1:5" ht="12.75" customHeight="1">
      <c r="A10" s="189" t="s">
        <v>660</v>
      </c>
      <c r="B10" s="189"/>
      <c r="C10" s="189"/>
      <c r="D10" s="2"/>
      <c r="E10" s="2"/>
    </row>
    <row r="11" spans="1:5" ht="12.75" customHeight="1">
      <c r="A11" s="189" t="s">
        <v>661</v>
      </c>
      <c r="B11" s="189"/>
      <c r="C11" s="189"/>
      <c r="D11" s="2"/>
      <c r="E11" s="2"/>
    </row>
    <row r="12" spans="1:5" ht="12.75" customHeight="1">
      <c r="A12" s="189" t="s">
        <v>662</v>
      </c>
      <c r="B12" s="189"/>
      <c r="C12" s="189"/>
      <c r="D12" s="2"/>
      <c r="E12" s="2"/>
    </row>
    <row r="13" spans="1:5" ht="12.75" customHeight="1">
      <c r="A13" s="189"/>
      <c r="B13" s="189"/>
      <c r="C13" s="189"/>
      <c r="D13" s="189"/>
      <c r="E13" s="189"/>
    </row>
    <row r="14" spans="1:5" ht="12.75" customHeight="1">
      <c r="A14" s="2"/>
      <c r="B14" s="2"/>
      <c r="C14" s="2"/>
      <c r="D14" s="2"/>
      <c r="E14" s="2"/>
    </row>
    <row r="15" spans="1:5" ht="21.75" customHeight="1">
      <c r="A15" s="192" t="s">
        <v>663</v>
      </c>
      <c r="B15" s="192"/>
      <c r="C15" s="192"/>
      <c r="D15" s="192"/>
      <c r="E15" s="192"/>
    </row>
    <row r="16" spans="1:5" ht="12.75" customHeight="1">
      <c r="A16" s="191" t="s">
        <v>664</v>
      </c>
      <c r="B16" s="191"/>
      <c r="C16" s="191"/>
      <c r="D16" s="191"/>
      <c r="E16" s="191"/>
    </row>
    <row r="17" spans="1:5" ht="12.75" customHeight="1">
      <c r="A17" s="18"/>
      <c r="B17" s="18"/>
      <c r="C17" s="18"/>
      <c r="D17" s="18"/>
      <c r="E17" s="18"/>
    </row>
    <row r="18" spans="2:5" ht="16.5">
      <c r="B18" s="188" t="s">
        <v>611</v>
      </c>
      <c r="C18" s="188"/>
      <c r="D18" s="188"/>
      <c r="E18" s="188"/>
    </row>
    <row r="19" spans="1:5" ht="33">
      <c r="A19" s="20" t="s">
        <v>185</v>
      </c>
      <c r="B19" s="20" t="s">
        <v>184</v>
      </c>
      <c r="C19" s="20" t="s">
        <v>186</v>
      </c>
      <c r="D19" s="20" t="s">
        <v>187</v>
      </c>
      <c r="E19" s="20" t="s">
        <v>612</v>
      </c>
    </row>
    <row r="20" spans="1:5" ht="16.5">
      <c r="A20" s="21" t="s">
        <v>189</v>
      </c>
      <c r="B20" s="22" t="s">
        <v>188</v>
      </c>
      <c r="C20" s="23" t="s">
        <v>183</v>
      </c>
      <c r="D20" s="23" t="s">
        <v>183</v>
      </c>
      <c r="E20" s="24">
        <f>SUM(E21+E25+E32+E41+E52+E58+E62)</f>
        <v>45174.5</v>
      </c>
    </row>
    <row r="21" spans="1:5" ht="33" outlineLevel="1">
      <c r="A21" s="21" t="s">
        <v>191</v>
      </c>
      <c r="B21" s="22" t="s">
        <v>190</v>
      </c>
      <c r="C21" s="23" t="s">
        <v>183</v>
      </c>
      <c r="D21" s="23" t="s">
        <v>183</v>
      </c>
      <c r="E21" s="24">
        <f>SUM(E24)</f>
        <v>1268.1</v>
      </c>
    </row>
    <row r="22" spans="1:5" ht="49.5" outlineLevel="2">
      <c r="A22" s="21" t="s">
        <v>193</v>
      </c>
      <c r="B22" s="22" t="s">
        <v>190</v>
      </c>
      <c r="C22" s="23" t="s">
        <v>192</v>
      </c>
      <c r="D22" s="23" t="s">
        <v>183</v>
      </c>
      <c r="E22" s="24">
        <f>SUM(E24)</f>
        <v>1268.1</v>
      </c>
    </row>
    <row r="23" spans="1:5" ht="16.5" outlineLevel="3">
      <c r="A23" s="21" t="s">
        <v>195</v>
      </c>
      <c r="B23" s="22" t="s">
        <v>190</v>
      </c>
      <c r="C23" s="23" t="s">
        <v>194</v>
      </c>
      <c r="D23" s="23" t="s">
        <v>183</v>
      </c>
      <c r="E23" s="24">
        <f>SUM(E24)</f>
        <v>1268.1</v>
      </c>
    </row>
    <row r="24" spans="1:5" ht="16.5" outlineLevel="5">
      <c r="A24" s="27" t="s">
        <v>197</v>
      </c>
      <c r="B24" s="28" t="s">
        <v>190</v>
      </c>
      <c r="C24" s="28" t="s">
        <v>194</v>
      </c>
      <c r="D24" s="28" t="s">
        <v>196</v>
      </c>
      <c r="E24" s="29">
        <v>1268.1</v>
      </c>
    </row>
    <row r="25" spans="1:5" ht="49.5" outlineLevel="1">
      <c r="A25" s="21" t="s">
        <v>199</v>
      </c>
      <c r="B25" s="22" t="s">
        <v>198</v>
      </c>
      <c r="C25" s="23" t="s">
        <v>183</v>
      </c>
      <c r="D25" s="23" t="s">
        <v>183</v>
      </c>
      <c r="E25" s="24">
        <f>SUM(E26)</f>
        <v>2970.1</v>
      </c>
    </row>
    <row r="26" spans="1:5" ht="49.5" outlineLevel="2">
      <c r="A26" s="21" t="s">
        <v>193</v>
      </c>
      <c r="B26" s="22" t="s">
        <v>198</v>
      </c>
      <c r="C26" s="23" t="s">
        <v>192</v>
      </c>
      <c r="D26" s="23" t="s">
        <v>183</v>
      </c>
      <c r="E26" s="24">
        <f>SUM(E27+E30)</f>
        <v>2970.1</v>
      </c>
    </row>
    <row r="27" spans="1:5" ht="16.5" outlineLevel="3">
      <c r="A27" s="21" t="s">
        <v>201</v>
      </c>
      <c r="B27" s="22" t="s">
        <v>198</v>
      </c>
      <c r="C27" s="23" t="s">
        <v>200</v>
      </c>
      <c r="D27" s="23" t="s">
        <v>183</v>
      </c>
      <c r="E27" s="24">
        <f>SUM(E29)</f>
        <v>2145.5</v>
      </c>
    </row>
    <row r="28" spans="1:5" ht="33" outlineLevel="4">
      <c r="A28" s="21" t="s">
        <v>203</v>
      </c>
      <c r="B28" s="22" t="s">
        <v>198</v>
      </c>
      <c r="C28" s="23" t="s">
        <v>202</v>
      </c>
      <c r="D28" s="23" t="s">
        <v>183</v>
      </c>
      <c r="E28" s="24">
        <f>SUM(E29)</f>
        <v>2145.5</v>
      </c>
    </row>
    <row r="29" spans="1:5" ht="16.5" outlineLevel="5">
      <c r="A29" s="27" t="s">
        <v>197</v>
      </c>
      <c r="B29" s="28" t="s">
        <v>198</v>
      </c>
      <c r="C29" s="28" t="s">
        <v>202</v>
      </c>
      <c r="D29" s="28" t="s">
        <v>196</v>
      </c>
      <c r="E29" s="29">
        <v>2145.5</v>
      </c>
    </row>
    <row r="30" spans="1:5" ht="16.5" outlineLevel="3">
      <c r="A30" s="21" t="s">
        <v>205</v>
      </c>
      <c r="B30" s="22" t="s">
        <v>198</v>
      </c>
      <c r="C30" s="23" t="s">
        <v>204</v>
      </c>
      <c r="D30" s="23" t="s">
        <v>183</v>
      </c>
      <c r="E30" s="24">
        <f>SUM(E31)</f>
        <v>824.6</v>
      </c>
    </row>
    <row r="31" spans="1:5" ht="16.5" outlineLevel="5">
      <c r="A31" s="27" t="s">
        <v>197</v>
      </c>
      <c r="B31" s="28" t="s">
        <v>198</v>
      </c>
      <c r="C31" s="28" t="s">
        <v>204</v>
      </c>
      <c r="D31" s="28" t="s">
        <v>196</v>
      </c>
      <c r="E31" s="29">
        <v>824.6</v>
      </c>
    </row>
    <row r="32" spans="1:5" ht="49.5" outlineLevel="1">
      <c r="A32" s="21" t="s">
        <v>207</v>
      </c>
      <c r="B32" s="22" t="s">
        <v>206</v>
      </c>
      <c r="C32" s="23" t="s">
        <v>183</v>
      </c>
      <c r="D32" s="23" t="s">
        <v>183</v>
      </c>
      <c r="E32" s="24">
        <f>SUM(E33)</f>
        <v>19072.199999999997</v>
      </c>
    </row>
    <row r="33" spans="1:5" ht="49.5" outlineLevel="2">
      <c r="A33" s="21" t="s">
        <v>193</v>
      </c>
      <c r="B33" s="22" t="s">
        <v>206</v>
      </c>
      <c r="C33" s="23" t="s">
        <v>192</v>
      </c>
      <c r="D33" s="23" t="s">
        <v>183</v>
      </c>
      <c r="E33" s="24">
        <f>SUM(E34)</f>
        <v>19072.199999999997</v>
      </c>
    </row>
    <row r="34" spans="1:5" ht="16.5" outlineLevel="3">
      <c r="A34" s="21" t="s">
        <v>201</v>
      </c>
      <c r="B34" s="22" t="s">
        <v>206</v>
      </c>
      <c r="C34" s="23" t="s">
        <v>200</v>
      </c>
      <c r="D34" s="23" t="s">
        <v>183</v>
      </c>
      <c r="E34" s="24">
        <f>SUM(E35+E37+E39)</f>
        <v>19072.199999999997</v>
      </c>
    </row>
    <row r="35" spans="1:5" ht="33" outlineLevel="4">
      <c r="A35" s="21" t="s">
        <v>203</v>
      </c>
      <c r="B35" s="22" t="s">
        <v>206</v>
      </c>
      <c r="C35" s="23" t="s">
        <v>202</v>
      </c>
      <c r="D35" s="23" t="s">
        <v>183</v>
      </c>
      <c r="E35" s="24">
        <f>SUM(E36)</f>
        <v>18851.6</v>
      </c>
    </row>
    <row r="36" spans="1:5" ht="21" customHeight="1" outlineLevel="5">
      <c r="A36" s="27" t="s">
        <v>197</v>
      </c>
      <c r="B36" s="28" t="s">
        <v>206</v>
      </c>
      <c r="C36" s="28" t="s">
        <v>202</v>
      </c>
      <c r="D36" s="28" t="s">
        <v>196</v>
      </c>
      <c r="E36" s="29">
        <v>18851.6</v>
      </c>
    </row>
    <row r="37" spans="1:5" ht="33" outlineLevel="4">
      <c r="A37" s="21" t="s">
        <v>209</v>
      </c>
      <c r="B37" s="22" t="s">
        <v>206</v>
      </c>
      <c r="C37" s="23" t="s">
        <v>208</v>
      </c>
      <c r="D37" s="23" t="s">
        <v>183</v>
      </c>
      <c r="E37" s="24">
        <f>SUM(E38)</f>
        <v>210.1</v>
      </c>
    </row>
    <row r="38" spans="1:5" ht="16.5" outlineLevel="5">
      <c r="A38" s="27" t="s">
        <v>197</v>
      </c>
      <c r="B38" s="28" t="s">
        <v>206</v>
      </c>
      <c r="C38" s="28" t="s">
        <v>208</v>
      </c>
      <c r="D38" s="28" t="s">
        <v>196</v>
      </c>
      <c r="E38" s="29">
        <f>SUM(204.1+6)</f>
        <v>210.1</v>
      </c>
    </row>
    <row r="39" spans="1:5" ht="49.5" outlineLevel="4">
      <c r="A39" s="21" t="s">
        <v>211</v>
      </c>
      <c r="B39" s="22" t="s">
        <v>206</v>
      </c>
      <c r="C39" s="23" t="s">
        <v>210</v>
      </c>
      <c r="D39" s="23" t="s">
        <v>183</v>
      </c>
      <c r="E39" s="24">
        <v>10.5</v>
      </c>
    </row>
    <row r="40" spans="1:5" ht="16.5" outlineLevel="5">
      <c r="A40" s="27" t="s">
        <v>197</v>
      </c>
      <c r="B40" s="28" t="s">
        <v>206</v>
      </c>
      <c r="C40" s="28" t="s">
        <v>210</v>
      </c>
      <c r="D40" s="28" t="s">
        <v>196</v>
      </c>
      <c r="E40" s="29">
        <v>10.5</v>
      </c>
    </row>
    <row r="41" spans="1:5" ht="33" outlineLevel="1">
      <c r="A41" s="21" t="s">
        <v>215</v>
      </c>
      <c r="B41" s="22" t="s">
        <v>214</v>
      </c>
      <c r="C41" s="23" t="s">
        <v>183</v>
      </c>
      <c r="D41" s="23" t="s">
        <v>183</v>
      </c>
      <c r="E41" s="24">
        <f>SUM(E42)</f>
        <v>7737.700000000001</v>
      </c>
    </row>
    <row r="42" spans="1:5" ht="49.5" outlineLevel="2">
      <c r="A42" s="21" t="s">
        <v>193</v>
      </c>
      <c r="B42" s="22" t="s">
        <v>214</v>
      </c>
      <c r="C42" s="23" t="s">
        <v>192</v>
      </c>
      <c r="D42" s="23" t="s">
        <v>183</v>
      </c>
      <c r="E42" s="24">
        <f>SUM(E43+E50)</f>
        <v>7737.700000000001</v>
      </c>
    </row>
    <row r="43" spans="1:5" ht="16.5" outlineLevel="3">
      <c r="A43" s="21" t="s">
        <v>201</v>
      </c>
      <c r="B43" s="22" t="s">
        <v>214</v>
      </c>
      <c r="C43" s="23" t="s">
        <v>200</v>
      </c>
      <c r="D43" s="23" t="s">
        <v>183</v>
      </c>
      <c r="E43" s="24">
        <f>SUM(E46+E48+E44)</f>
        <v>7402.000000000001</v>
      </c>
    </row>
    <row r="44" spans="1:5" ht="33" outlineLevel="3">
      <c r="A44" s="21" t="s">
        <v>203</v>
      </c>
      <c r="B44" s="22" t="s">
        <v>214</v>
      </c>
      <c r="C44" s="23" t="s">
        <v>202</v>
      </c>
      <c r="D44" s="23" t="s">
        <v>183</v>
      </c>
      <c r="E44" s="24">
        <f>SUM(E45)</f>
        <v>1225.8</v>
      </c>
    </row>
    <row r="45" spans="1:5" ht="16.5" outlineLevel="3">
      <c r="A45" s="27" t="s">
        <v>197</v>
      </c>
      <c r="B45" s="28" t="s">
        <v>214</v>
      </c>
      <c r="C45" s="28" t="s">
        <v>202</v>
      </c>
      <c r="D45" s="28" t="s">
        <v>196</v>
      </c>
      <c r="E45" s="84">
        <f>SUM(1126.8+99)</f>
        <v>1225.8</v>
      </c>
    </row>
    <row r="46" spans="1:5" ht="33" outlineLevel="4">
      <c r="A46" s="21" t="s">
        <v>217</v>
      </c>
      <c r="B46" s="22" t="s">
        <v>214</v>
      </c>
      <c r="C46" s="23" t="s">
        <v>216</v>
      </c>
      <c r="D46" s="23" t="s">
        <v>183</v>
      </c>
      <c r="E46" s="24">
        <f>SUM(E47)</f>
        <v>5672.6</v>
      </c>
    </row>
    <row r="47" spans="1:5" ht="16.5" outlineLevel="5">
      <c r="A47" s="27" t="s">
        <v>197</v>
      </c>
      <c r="B47" s="28" t="s">
        <v>214</v>
      </c>
      <c r="C47" s="28" t="s">
        <v>216</v>
      </c>
      <c r="D47" s="28" t="s">
        <v>196</v>
      </c>
      <c r="E47" s="29">
        <f>SUM(5524.1+148.5)</f>
        <v>5672.6</v>
      </c>
    </row>
    <row r="48" spans="1:5" ht="16.5" outlineLevel="4">
      <c r="A48" s="21" t="s">
        <v>219</v>
      </c>
      <c r="B48" s="22" t="s">
        <v>214</v>
      </c>
      <c r="C48" s="23" t="s">
        <v>218</v>
      </c>
      <c r="D48" s="23" t="s">
        <v>183</v>
      </c>
      <c r="E48" s="24">
        <f>SUM(E49)</f>
        <v>503.6</v>
      </c>
    </row>
    <row r="49" spans="1:5" ht="16.5" outlineLevel="5">
      <c r="A49" s="27" t="s">
        <v>197</v>
      </c>
      <c r="B49" s="28" t="s">
        <v>214</v>
      </c>
      <c r="C49" s="28" t="s">
        <v>218</v>
      </c>
      <c r="D49" s="28" t="s">
        <v>196</v>
      </c>
      <c r="E49" s="29">
        <v>503.6</v>
      </c>
    </row>
    <row r="50" spans="1:5" ht="33" outlineLevel="3">
      <c r="A50" s="21" t="s">
        <v>221</v>
      </c>
      <c r="B50" s="22" t="s">
        <v>214</v>
      </c>
      <c r="C50" s="23" t="s">
        <v>220</v>
      </c>
      <c r="D50" s="23" t="s">
        <v>183</v>
      </c>
      <c r="E50" s="24">
        <f>SUM(E51)</f>
        <v>335.7</v>
      </c>
    </row>
    <row r="51" spans="1:5" ht="16.5" outlineLevel="5">
      <c r="A51" s="27" t="s">
        <v>197</v>
      </c>
      <c r="B51" s="28" t="s">
        <v>214</v>
      </c>
      <c r="C51" s="28" t="s">
        <v>220</v>
      </c>
      <c r="D51" s="28" t="s">
        <v>196</v>
      </c>
      <c r="E51" s="29">
        <v>335.7</v>
      </c>
    </row>
    <row r="52" spans="1:5" ht="16.5" outlineLevel="1">
      <c r="A52" s="21" t="s">
        <v>223</v>
      </c>
      <c r="B52" s="22" t="s">
        <v>222</v>
      </c>
      <c r="C52" s="23" t="s">
        <v>183</v>
      </c>
      <c r="D52" s="23" t="s">
        <v>183</v>
      </c>
      <c r="E52" s="24">
        <f>SUM(E53)</f>
        <v>747.9000000000001</v>
      </c>
    </row>
    <row r="53" spans="1:5" ht="16.5" outlineLevel="2">
      <c r="A53" s="21" t="s">
        <v>225</v>
      </c>
      <c r="B53" s="22" t="s">
        <v>222</v>
      </c>
      <c r="C53" s="23" t="s">
        <v>224</v>
      </c>
      <c r="D53" s="23" t="s">
        <v>183</v>
      </c>
      <c r="E53" s="24">
        <f>SUM(E54+E56)</f>
        <v>747.9000000000001</v>
      </c>
    </row>
    <row r="54" spans="1:5" ht="33" outlineLevel="4">
      <c r="A54" s="21" t="s">
        <v>227</v>
      </c>
      <c r="B54" s="22" t="s">
        <v>222</v>
      </c>
      <c r="C54" s="23" t="s">
        <v>226</v>
      </c>
      <c r="D54" s="23" t="s">
        <v>183</v>
      </c>
      <c r="E54" s="24">
        <f>SUM(E55)</f>
        <v>383.1</v>
      </c>
    </row>
    <row r="55" spans="1:5" ht="16.5" outlineLevel="5">
      <c r="A55" s="27" t="s">
        <v>197</v>
      </c>
      <c r="B55" s="28" t="s">
        <v>222</v>
      </c>
      <c r="C55" s="28" t="s">
        <v>226</v>
      </c>
      <c r="D55" s="28" t="s">
        <v>196</v>
      </c>
      <c r="E55" s="29">
        <v>383.1</v>
      </c>
    </row>
    <row r="56" spans="1:5" ht="16.5" outlineLevel="4">
      <c r="A56" s="21" t="s">
        <v>229</v>
      </c>
      <c r="B56" s="22" t="s">
        <v>222</v>
      </c>
      <c r="C56" s="23" t="s">
        <v>228</v>
      </c>
      <c r="D56" s="23" t="s">
        <v>183</v>
      </c>
      <c r="E56" s="24">
        <f>SUM(E57)</f>
        <v>364.8</v>
      </c>
    </row>
    <row r="57" spans="1:5" ht="16.5" outlineLevel="5">
      <c r="A57" s="27" t="s">
        <v>197</v>
      </c>
      <c r="B57" s="28" t="s">
        <v>222</v>
      </c>
      <c r="C57" s="28" t="s">
        <v>228</v>
      </c>
      <c r="D57" s="28" t="s">
        <v>196</v>
      </c>
      <c r="E57" s="29">
        <v>364.8</v>
      </c>
    </row>
    <row r="58" spans="1:5" ht="16.5" outlineLevel="1">
      <c r="A58" s="21" t="s">
        <v>231</v>
      </c>
      <c r="B58" s="22" t="s">
        <v>230</v>
      </c>
      <c r="C58" s="23" t="s">
        <v>183</v>
      </c>
      <c r="D58" s="23" t="s">
        <v>183</v>
      </c>
      <c r="E58" s="24">
        <f>SUM(E61)</f>
        <v>56.4</v>
      </c>
    </row>
    <row r="59" spans="1:5" ht="16.5" outlineLevel="2">
      <c r="A59" s="21" t="s">
        <v>231</v>
      </c>
      <c r="B59" s="22" t="s">
        <v>230</v>
      </c>
      <c r="C59" s="23" t="s">
        <v>232</v>
      </c>
      <c r="D59" s="23" t="s">
        <v>183</v>
      </c>
      <c r="E59" s="24">
        <f>SUM(E61)</f>
        <v>56.4</v>
      </c>
    </row>
    <row r="60" spans="1:5" ht="16.5" outlineLevel="3">
      <c r="A60" s="21" t="s">
        <v>234</v>
      </c>
      <c r="B60" s="22" t="s">
        <v>230</v>
      </c>
      <c r="C60" s="23" t="s">
        <v>233</v>
      </c>
      <c r="D60" s="23" t="s">
        <v>183</v>
      </c>
      <c r="E60" s="24">
        <f>SUM(E61)</f>
        <v>56.4</v>
      </c>
    </row>
    <row r="61" spans="1:5" ht="16.5" outlineLevel="5">
      <c r="A61" s="27" t="s">
        <v>236</v>
      </c>
      <c r="B61" s="28" t="s">
        <v>230</v>
      </c>
      <c r="C61" s="28" t="s">
        <v>233</v>
      </c>
      <c r="D61" s="28" t="s">
        <v>235</v>
      </c>
      <c r="E61" s="29">
        <v>56.4</v>
      </c>
    </row>
    <row r="62" spans="1:5" ht="16.5" outlineLevel="1">
      <c r="A62" s="21" t="s">
        <v>238</v>
      </c>
      <c r="B62" s="22" t="s">
        <v>237</v>
      </c>
      <c r="C62" s="23" t="s">
        <v>183</v>
      </c>
      <c r="D62" s="23" t="s">
        <v>183</v>
      </c>
      <c r="E62" s="24">
        <f>SUM(E63+E68+E77+E95+E97+E89+E74)</f>
        <v>13322.1</v>
      </c>
    </row>
    <row r="63" spans="1:5" ht="16.5" outlineLevel="2">
      <c r="A63" s="21" t="s">
        <v>240</v>
      </c>
      <c r="B63" s="22" t="s">
        <v>237</v>
      </c>
      <c r="C63" s="23" t="s">
        <v>239</v>
      </c>
      <c r="D63" s="23" t="s">
        <v>183</v>
      </c>
      <c r="E63" s="24">
        <f>SUM(E65+E66)</f>
        <v>1184.4</v>
      </c>
    </row>
    <row r="64" spans="1:5" ht="16.5" outlineLevel="3">
      <c r="A64" s="21" t="s">
        <v>242</v>
      </c>
      <c r="B64" s="22" t="s">
        <v>237</v>
      </c>
      <c r="C64" s="23" t="s">
        <v>241</v>
      </c>
      <c r="D64" s="23" t="s">
        <v>183</v>
      </c>
      <c r="E64" s="24">
        <f>SUM(E65)</f>
        <v>1068.7</v>
      </c>
    </row>
    <row r="65" spans="1:5" ht="16.5" outlineLevel="5">
      <c r="A65" s="27" t="s">
        <v>197</v>
      </c>
      <c r="B65" s="28" t="s">
        <v>237</v>
      </c>
      <c r="C65" s="28" t="s">
        <v>241</v>
      </c>
      <c r="D65" s="28" t="s">
        <v>196</v>
      </c>
      <c r="E65" s="29">
        <v>1068.7</v>
      </c>
    </row>
    <row r="66" spans="1:5" ht="33" outlineLevel="5">
      <c r="A66" s="93" t="s">
        <v>689</v>
      </c>
      <c r="B66" s="22" t="s">
        <v>237</v>
      </c>
      <c r="C66" s="23" t="s">
        <v>690</v>
      </c>
      <c r="D66" s="23" t="s">
        <v>183</v>
      </c>
      <c r="E66" s="24">
        <f>SUM(E67)</f>
        <v>115.7</v>
      </c>
    </row>
    <row r="67" spans="1:5" ht="16.5" outlineLevel="5">
      <c r="A67" s="27" t="s">
        <v>197</v>
      </c>
      <c r="B67" s="28" t="s">
        <v>237</v>
      </c>
      <c r="C67" s="28" t="s">
        <v>690</v>
      </c>
      <c r="D67" s="28" t="s">
        <v>196</v>
      </c>
      <c r="E67" s="29">
        <v>115.7</v>
      </c>
    </row>
    <row r="68" spans="1:5" ht="49.5" outlineLevel="2">
      <c r="A68" s="21" t="s">
        <v>193</v>
      </c>
      <c r="B68" s="22" t="s">
        <v>237</v>
      </c>
      <c r="C68" s="23" t="s">
        <v>192</v>
      </c>
      <c r="D68" s="23" t="s">
        <v>183</v>
      </c>
      <c r="E68" s="24">
        <f>SUM(E69)</f>
        <v>4696.400000000001</v>
      </c>
    </row>
    <row r="69" spans="1:5" ht="16.5" outlineLevel="3">
      <c r="A69" s="21" t="s">
        <v>201</v>
      </c>
      <c r="B69" s="22" t="s">
        <v>237</v>
      </c>
      <c r="C69" s="23" t="s">
        <v>200</v>
      </c>
      <c r="D69" s="23" t="s">
        <v>183</v>
      </c>
      <c r="E69" s="24">
        <f>SUM(E71+E72)</f>
        <v>4696.400000000001</v>
      </c>
    </row>
    <row r="70" spans="1:5" ht="33" outlineLevel="4">
      <c r="A70" s="21" t="s">
        <v>203</v>
      </c>
      <c r="B70" s="22" t="s">
        <v>237</v>
      </c>
      <c r="C70" s="23" t="s">
        <v>202</v>
      </c>
      <c r="D70" s="23" t="s">
        <v>183</v>
      </c>
      <c r="E70" s="24">
        <f>SUM(E71)</f>
        <v>4620.6</v>
      </c>
    </row>
    <row r="71" spans="1:5" ht="16.5" outlineLevel="5">
      <c r="A71" s="27" t="s">
        <v>197</v>
      </c>
      <c r="B71" s="28" t="s">
        <v>237</v>
      </c>
      <c r="C71" s="28" t="s">
        <v>202</v>
      </c>
      <c r="D71" s="28" t="s">
        <v>196</v>
      </c>
      <c r="E71" s="29">
        <v>4620.6</v>
      </c>
    </row>
    <row r="72" spans="1:5" ht="49.5" outlineLevel="5">
      <c r="A72" s="21" t="s">
        <v>213</v>
      </c>
      <c r="B72" s="22" t="s">
        <v>237</v>
      </c>
      <c r="C72" s="23" t="s">
        <v>212</v>
      </c>
      <c r="D72" s="23" t="s">
        <v>183</v>
      </c>
      <c r="E72" s="24">
        <v>75.8</v>
      </c>
    </row>
    <row r="73" spans="1:5" ht="16.5" outlineLevel="5">
      <c r="A73" s="27" t="s">
        <v>197</v>
      </c>
      <c r="B73" s="28" t="s">
        <v>237</v>
      </c>
      <c r="C73" s="28" t="s">
        <v>212</v>
      </c>
      <c r="D73" s="28" t="s">
        <v>196</v>
      </c>
      <c r="E73" s="29">
        <v>75.8</v>
      </c>
    </row>
    <row r="74" spans="1:5" ht="16.5" outlineLevel="5">
      <c r="A74" s="21" t="s">
        <v>231</v>
      </c>
      <c r="B74" s="22" t="s">
        <v>237</v>
      </c>
      <c r="C74" s="23" t="s">
        <v>232</v>
      </c>
      <c r="D74" s="23" t="s">
        <v>183</v>
      </c>
      <c r="E74" s="24">
        <f>SUM(E76)</f>
        <v>76.5</v>
      </c>
    </row>
    <row r="75" spans="1:5" ht="16.5" outlineLevel="5">
      <c r="A75" s="21" t="s">
        <v>234</v>
      </c>
      <c r="B75" s="22" t="s">
        <v>237</v>
      </c>
      <c r="C75" s="23" t="s">
        <v>233</v>
      </c>
      <c r="D75" s="23" t="s">
        <v>183</v>
      </c>
      <c r="E75" s="24">
        <f>SUM(E76)</f>
        <v>76.5</v>
      </c>
    </row>
    <row r="76" spans="1:5" ht="16.5" outlineLevel="5">
      <c r="A76" s="27" t="s">
        <v>236</v>
      </c>
      <c r="B76" s="28" t="s">
        <v>237</v>
      </c>
      <c r="C76" s="28" t="s">
        <v>233</v>
      </c>
      <c r="D76" s="28" t="s">
        <v>235</v>
      </c>
      <c r="E76" s="29">
        <v>76.5</v>
      </c>
    </row>
    <row r="77" spans="1:5" ht="33" outlineLevel="2">
      <c r="A77" s="21" t="s">
        <v>244</v>
      </c>
      <c r="B77" s="22" t="s">
        <v>237</v>
      </c>
      <c r="C77" s="23" t="s">
        <v>243</v>
      </c>
      <c r="D77" s="23" t="s">
        <v>183</v>
      </c>
      <c r="E77" s="24">
        <f>SUM(E78)</f>
        <v>1820</v>
      </c>
    </row>
    <row r="78" spans="1:5" ht="16.5" outlineLevel="3">
      <c r="A78" s="21" t="s">
        <v>246</v>
      </c>
      <c r="B78" s="22" t="s">
        <v>237</v>
      </c>
      <c r="C78" s="23" t="s">
        <v>245</v>
      </c>
      <c r="D78" s="23" t="s">
        <v>183</v>
      </c>
      <c r="E78" s="24">
        <f>SUM(E79+E81+E83+E85+E87)</f>
        <v>1820</v>
      </c>
    </row>
    <row r="79" spans="1:5" ht="16.5" outlineLevel="4">
      <c r="A79" s="21" t="s">
        <v>248</v>
      </c>
      <c r="B79" s="22" t="s">
        <v>237</v>
      </c>
      <c r="C79" s="23" t="s">
        <v>247</v>
      </c>
      <c r="D79" s="23" t="s">
        <v>183</v>
      </c>
      <c r="E79" s="24">
        <f>SUM(E80)</f>
        <v>131.7</v>
      </c>
    </row>
    <row r="80" spans="1:5" ht="16.5" outlineLevel="5">
      <c r="A80" s="27" t="s">
        <v>197</v>
      </c>
      <c r="B80" s="28" t="s">
        <v>237</v>
      </c>
      <c r="C80" s="28" t="s">
        <v>247</v>
      </c>
      <c r="D80" s="28" t="s">
        <v>196</v>
      </c>
      <c r="E80" s="29">
        <v>131.7</v>
      </c>
    </row>
    <row r="81" spans="1:5" ht="33" outlineLevel="4">
      <c r="A81" s="21" t="s">
        <v>250</v>
      </c>
      <c r="B81" s="22" t="s">
        <v>237</v>
      </c>
      <c r="C81" s="23" t="s">
        <v>249</v>
      </c>
      <c r="D81" s="23" t="s">
        <v>183</v>
      </c>
      <c r="E81" s="24">
        <f>SUM(E82)</f>
        <v>100.8</v>
      </c>
    </row>
    <row r="82" spans="1:5" ht="16.5" outlineLevel="5">
      <c r="A82" s="27" t="s">
        <v>197</v>
      </c>
      <c r="B82" s="28" t="s">
        <v>237</v>
      </c>
      <c r="C82" s="28" t="s">
        <v>249</v>
      </c>
      <c r="D82" s="28" t="s">
        <v>196</v>
      </c>
      <c r="E82" s="29">
        <v>100.8</v>
      </c>
    </row>
    <row r="83" spans="1:5" ht="16.5" outlineLevel="4">
      <c r="A83" s="21" t="s">
        <v>252</v>
      </c>
      <c r="B83" s="22" t="s">
        <v>237</v>
      </c>
      <c r="C83" s="23" t="s">
        <v>251</v>
      </c>
      <c r="D83" s="23" t="s">
        <v>183</v>
      </c>
      <c r="E83" s="24">
        <f>SUM(E84)</f>
        <v>830</v>
      </c>
    </row>
    <row r="84" spans="1:5" ht="16.5" outlineLevel="5">
      <c r="A84" s="27" t="s">
        <v>197</v>
      </c>
      <c r="B84" s="28" t="s">
        <v>237</v>
      </c>
      <c r="C84" s="28" t="s">
        <v>251</v>
      </c>
      <c r="D84" s="28" t="s">
        <v>196</v>
      </c>
      <c r="E84" s="29">
        <v>830</v>
      </c>
    </row>
    <row r="85" spans="1:5" ht="33" outlineLevel="4">
      <c r="A85" s="21" t="s">
        <v>254</v>
      </c>
      <c r="B85" s="22" t="s">
        <v>237</v>
      </c>
      <c r="C85" s="23" t="s">
        <v>253</v>
      </c>
      <c r="D85" s="23" t="s">
        <v>183</v>
      </c>
      <c r="E85" s="24">
        <f>SUM(E86)</f>
        <v>89</v>
      </c>
    </row>
    <row r="86" spans="1:5" ht="16.5" outlineLevel="5">
      <c r="A86" s="27" t="s">
        <v>197</v>
      </c>
      <c r="B86" s="28" t="s">
        <v>237</v>
      </c>
      <c r="C86" s="28" t="s">
        <v>253</v>
      </c>
      <c r="D86" s="28" t="s">
        <v>196</v>
      </c>
      <c r="E86" s="29">
        <v>89</v>
      </c>
    </row>
    <row r="87" spans="1:5" ht="16.5" outlineLevel="4">
      <c r="A87" s="21" t="s">
        <v>256</v>
      </c>
      <c r="B87" s="22" t="s">
        <v>237</v>
      </c>
      <c r="C87" s="23" t="s">
        <v>255</v>
      </c>
      <c r="D87" s="23" t="s">
        <v>183</v>
      </c>
      <c r="E87" s="24">
        <f>SUM(E88)</f>
        <v>668.5</v>
      </c>
    </row>
    <row r="88" spans="1:5" ht="16.5" outlineLevel="5">
      <c r="A88" s="43" t="s">
        <v>197</v>
      </c>
      <c r="B88" s="44" t="s">
        <v>237</v>
      </c>
      <c r="C88" s="44" t="s">
        <v>255</v>
      </c>
      <c r="D88" s="44" t="s">
        <v>196</v>
      </c>
      <c r="E88" s="45">
        <v>668.5</v>
      </c>
    </row>
    <row r="89" spans="1:5" ht="33" outlineLevel="5">
      <c r="A89" s="46" t="s">
        <v>304</v>
      </c>
      <c r="B89" s="20" t="s">
        <v>237</v>
      </c>
      <c r="C89" s="20" t="s">
        <v>303</v>
      </c>
      <c r="D89" s="20"/>
      <c r="E89" s="47">
        <f>SUM(E90)</f>
        <v>4069.5000000000005</v>
      </c>
    </row>
    <row r="90" spans="1:5" ht="16.5" outlineLevel="5">
      <c r="A90" s="46" t="s">
        <v>696</v>
      </c>
      <c r="B90" s="20" t="s">
        <v>237</v>
      </c>
      <c r="C90" s="20" t="s">
        <v>695</v>
      </c>
      <c r="D90" s="20"/>
      <c r="E90" s="47">
        <f>SUM(E91+E93)</f>
        <v>4069.5000000000005</v>
      </c>
    </row>
    <row r="91" spans="1:5" ht="33" outlineLevel="5">
      <c r="A91" s="43" t="s">
        <v>693</v>
      </c>
      <c r="B91" s="20" t="s">
        <v>237</v>
      </c>
      <c r="C91" s="20" t="s">
        <v>694</v>
      </c>
      <c r="D91" s="20" t="s">
        <v>183</v>
      </c>
      <c r="E91" s="47">
        <f>SUM(E92)</f>
        <v>1793.9</v>
      </c>
    </row>
    <row r="92" spans="1:8" ht="16.5" outlineLevel="5">
      <c r="A92" s="43" t="s">
        <v>197</v>
      </c>
      <c r="B92" s="44" t="s">
        <v>237</v>
      </c>
      <c r="C92" s="44" t="s">
        <v>694</v>
      </c>
      <c r="D92" s="44" t="s">
        <v>196</v>
      </c>
      <c r="E92" s="45">
        <v>1793.9</v>
      </c>
      <c r="F92" s="45">
        <v>1111.2</v>
      </c>
      <c r="G92">
        <v>682.7</v>
      </c>
      <c r="H92" s="141">
        <f>SUM(F92:G92)</f>
        <v>1793.9</v>
      </c>
    </row>
    <row r="93" spans="1:5" ht="33" outlineLevel="5">
      <c r="A93" s="126" t="s">
        <v>691</v>
      </c>
      <c r="B93" s="95" t="s">
        <v>237</v>
      </c>
      <c r="C93" s="95" t="s">
        <v>692</v>
      </c>
      <c r="D93" s="95" t="s">
        <v>183</v>
      </c>
      <c r="E93" s="127">
        <f>SUM(E94)</f>
        <v>2275.6000000000004</v>
      </c>
    </row>
    <row r="94" spans="1:5" ht="16.5" outlineLevel="5">
      <c r="A94" s="126" t="s">
        <v>197</v>
      </c>
      <c r="B94" s="31" t="s">
        <v>237</v>
      </c>
      <c r="C94" s="31" t="s">
        <v>692</v>
      </c>
      <c r="D94" s="31" t="s">
        <v>196</v>
      </c>
      <c r="E94" s="128">
        <f>SUM(1592.9+682.7)</f>
        <v>2275.6000000000004</v>
      </c>
    </row>
    <row r="95" spans="1:5" ht="16.5" outlineLevel="5">
      <c r="A95" s="129" t="s">
        <v>258</v>
      </c>
      <c r="B95" s="95" t="s">
        <v>237</v>
      </c>
      <c r="C95" s="95" t="s">
        <v>257</v>
      </c>
      <c r="D95" s="95" t="s">
        <v>183</v>
      </c>
      <c r="E95" s="127">
        <f>SUM(E96)</f>
        <v>288.2</v>
      </c>
    </row>
    <row r="96" spans="1:5" ht="16.5" outlineLevel="5">
      <c r="A96" s="126" t="s">
        <v>197</v>
      </c>
      <c r="B96" s="31" t="s">
        <v>237</v>
      </c>
      <c r="C96" s="31" t="s">
        <v>257</v>
      </c>
      <c r="D96" s="31" t="s">
        <v>196</v>
      </c>
      <c r="E96" s="128">
        <v>288.2</v>
      </c>
    </row>
    <row r="97" spans="1:5" ht="16.5" outlineLevel="2">
      <c r="A97" s="129" t="s">
        <v>260</v>
      </c>
      <c r="B97" s="95" t="s">
        <v>237</v>
      </c>
      <c r="C97" s="95" t="s">
        <v>259</v>
      </c>
      <c r="D97" s="95" t="s">
        <v>183</v>
      </c>
      <c r="E97" s="127">
        <f>SUM(E99)</f>
        <v>1187.1</v>
      </c>
    </row>
    <row r="98" spans="1:5" ht="49.5" outlineLevel="4">
      <c r="A98" s="46" t="s">
        <v>262</v>
      </c>
      <c r="B98" s="20" t="s">
        <v>237</v>
      </c>
      <c r="C98" s="20" t="s">
        <v>261</v>
      </c>
      <c r="D98" s="20" t="s">
        <v>183</v>
      </c>
      <c r="E98" s="47">
        <f>SUM(E99)</f>
        <v>1187.1</v>
      </c>
    </row>
    <row r="99" spans="1:5" ht="16.5" outlineLevel="5">
      <c r="A99" s="43" t="s">
        <v>197</v>
      </c>
      <c r="B99" s="44" t="s">
        <v>237</v>
      </c>
      <c r="C99" s="44" t="s">
        <v>261</v>
      </c>
      <c r="D99" s="44" t="s">
        <v>196</v>
      </c>
      <c r="E99" s="45">
        <v>1187.1</v>
      </c>
    </row>
    <row r="100" spans="1:5" ht="16.5">
      <c r="A100" s="46" t="s">
        <v>264</v>
      </c>
      <c r="B100" s="20" t="s">
        <v>263</v>
      </c>
      <c r="C100" s="20" t="s">
        <v>183</v>
      </c>
      <c r="D100" s="20" t="s">
        <v>183</v>
      </c>
      <c r="E100" s="47">
        <f>SUM(E104)</f>
        <v>819.7</v>
      </c>
    </row>
    <row r="101" spans="1:5" ht="16.5" outlineLevel="1">
      <c r="A101" s="46" t="s">
        <v>266</v>
      </c>
      <c r="B101" s="20" t="s">
        <v>265</v>
      </c>
      <c r="C101" s="20" t="s">
        <v>183</v>
      </c>
      <c r="D101" s="20" t="s">
        <v>183</v>
      </c>
      <c r="E101" s="47">
        <f>SUM(E104)</f>
        <v>819.7</v>
      </c>
    </row>
    <row r="102" spans="1:5" ht="16.5" outlineLevel="2">
      <c r="A102" s="46" t="s">
        <v>240</v>
      </c>
      <c r="B102" s="20" t="s">
        <v>265</v>
      </c>
      <c r="C102" s="20" t="s">
        <v>239</v>
      </c>
      <c r="D102" s="20" t="s">
        <v>183</v>
      </c>
      <c r="E102" s="47">
        <f>SUM(E104)</f>
        <v>819.7</v>
      </c>
    </row>
    <row r="103" spans="1:5" ht="33" outlineLevel="3">
      <c r="A103" s="46" t="s">
        <v>268</v>
      </c>
      <c r="B103" s="20" t="s">
        <v>265</v>
      </c>
      <c r="C103" s="20" t="s">
        <v>267</v>
      </c>
      <c r="D103" s="20" t="s">
        <v>183</v>
      </c>
      <c r="E103" s="47">
        <f>SUM(E104)</f>
        <v>819.7</v>
      </c>
    </row>
    <row r="104" spans="1:5" ht="16.5" outlineLevel="5">
      <c r="A104" s="27" t="s">
        <v>197</v>
      </c>
      <c r="B104" s="28" t="s">
        <v>265</v>
      </c>
      <c r="C104" s="28" t="s">
        <v>267</v>
      </c>
      <c r="D104" s="28" t="s">
        <v>196</v>
      </c>
      <c r="E104" s="29">
        <v>819.7</v>
      </c>
    </row>
    <row r="105" spans="1:5" ht="33">
      <c r="A105" s="21" t="s">
        <v>270</v>
      </c>
      <c r="B105" s="22" t="s">
        <v>269</v>
      </c>
      <c r="C105" s="23" t="s">
        <v>183</v>
      </c>
      <c r="D105" s="23" t="s">
        <v>183</v>
      </c>
      <c r="E105" s="24">
        <f>SUM(E106+E124)</f>
        <v>15463</v>
      </c>
    </row>
    <row r="106" spans="1:5" ht="16.5" outlineLevel="1">
      <c r="A106" s="21" t="s">
        <v>272</v>
      </c>
      <c r="B106" s="22" t="s">
        <v>271</v>
      </c>
      <c r="C106" s="23" t="s">
        <v>183</v>
      </c>
      <c r="D106" s="23" t="s">
        <v>183</v>
      </c>
      <c r="E106" s="24">
        <f>SUM(E107+E119)</f>
        <v>14413.3</v>
      </c>
    </row>
    <row r="107" spans="1:5" ht="16.5" outlineLevel="2">
      <c r="A107" s="21" t="s">
        <v>274</v>
      </c>
      <c r="B107" s="22" t="s">
        <v>271</v>
      </c>
      <c r="C107" s="23" t="s">
        <v>273</v>
      </c>
      <c r="D107" s="23" t="s">
        <v>183</v>
      </c>
      <c r="E107" s="24">
        <f>SUM(E108+E110+E112+E114+E117)</f>
        <v>13360.699999999999</v>
      </c>
    </row>
    <row r="108" spans="1:5" ht="66" outlineLevel="3">
      <c r="A108" s="21" t="s">
        <v>276</v>
      </c>
      <c r="B108" s="22" t="s">
        <v>271</v>
      </c>
      <c r="C108" s="23" t="s">
        <v>275</v>
      </c>
      <c r="D108" s="23" t="s">
        <v>183</v>
      </c>
      <c r="E108" s="24">
        <f>SUM(E109)</f>
        <v>3881.3</v>
      </c>
    </row>
    <row r="109" spans="1:5" ht="33" outlineLevel="5">
      <c r="A109" s="27" t="s">
        <v>278</v>
      </c>
      <c r="B109" s="28" t="s">
        <v>271</v>
      </c>
      <c r="C109" s="28" t="s">
        <v>275</v>
      </c>
      <c r="D109" s="28" t="s">
        <v>277</v>
      </c>
      <c r="E109" s="29">
        <v>3881.3</v>
      </c>
    </row>
    <row r="110" spans="1:5" ht="16.5" outlineLevel="3">
      <c r="A110" s="21" t="s">
        <v>280</v>
      </c>
      <c r="B110" s="22" t="s">
        <v>271</v>
      </c>
      <c r="C110" s="23" t="s">
        <v>279</v>
      </c>
      <c r="D110" s="23" t="s">
        <v>183</v>
      </c>
      <c r="E110" s="24">
        <f>SUM(E111)</f>
        <v>6346</v>
      </c>
    </row>
    <row r="111" spans="1:5" ht="33" outlineLevel="5">
      <c r="A111" s="27" t="s">
        <v>278</v>
      </c>
      <c r="B111" s="28" t="s">
        <v>271</v>
      </c>
      <c r="C111" s="28" t="s">
        <v>279</v>
      </c>
      <c r="D111" s="28" t="s">
        <v>277</v>
      </c>
      <c r="E111" s="29">
        <v>6346</v>
      </c>
    </row>
    <row r="112" spans="1:5" ht="33" outlineLevel="3">
      <c r="A112" s="21" t="s">
        <v>282</v>
      </c>
      <c r="B112" s="22" t="s">
        <v>271</v>
      </c>
      <c r="C112" s="23" t="s">
        <v>281</v>
      </c>
      <c r="D112" s="23" t="s">
        <v>183</v>
      </c>
      <c r="E112" s="24">
        <f>SUM(E113)</f>
        <v>2754.3</v>
      </c>
    </row>
    <row r="113" spans="1:5" ht="33" outlineLevel="5">
      <c r="A113" s="27" t="s">
        <v>278</v>
      </c>
      <c r="B113" s="28" t="s">
        <v>271</v>
      </c>
      <c r="C113" s="28" t="s">
        <v>281</v>
      </c>
      <c r="D113" s="28" t="s">
        <v>277</v>
      </c>
      <c r="E113" s="29">
        <v>2754.3</v>
      </c>
    </row>
    <row r="114" spans="1:5" ht="16.5" outlineLevel="3">
      <c r="A114" s="21" t="s">
        <v>284</v>
      </c>
      <c r="B114" s="22" t="s">
        <v>271</v>
      </c>
      <c r="C114" s="23" t="s">
        <v>283</v>
      </c>
      <c r="D114" s="23" t="s">
        <v>183</v>
      </c>
      <c r="E114" s="24">
        <f>SUM(E116)</f>
        <v>168</v>
      </c>
    </row>
    <row r="115" spans="1:5" ht="16.5" outlineLevel="4">
      <c r="A115" s="21" t="s">
        <v>286</v>
      </c>
      <c r="B115" s="22" t="s">
        <v>271</v>
      </c>
      <c r="C115" s="23" t="s">
        <v>285</v>
      </c>
      <c r="D115" s="23" t="s">
        <v>183</v>
      </c>
      <c r="E115" s="24">
        <f>SUM(E116)</f>
        <v>168</v>
      </c>
    </row>
    <row r="116" spans="1:5" ht="33" outlineLevel="5">
      <c r="A116" s="27" t="s">
        <v>278</v>
      </c>
      <c r="B116" s="28" t="s">
        <v>271</v>
      </c>
      <c r="C116" s="28" t="s">
        <v>285</v>
      </c>
      <c r="D116" s="28" t="s">
        <v>277</v>
      </c>
      <c r="E116" s="29">
        <v>168</v>
      </c>
    </row>
    <row r="117" spans="1:5" ht="33" outlineLevel="3">
      <c r="A117" s="21" t="s">
        <v>288</v>
      </c>
      <c r="B117" s="22" t="s">
        <v>271</v>
      </c>
      <c r="C117" s="23" t="s">
        <v>287</v>
      </c>
      <c r="D117" s="23" t="s">
        <v>183</v>
      </c>
      <c r="E117" s="24">
        <f>SUM(E118)</f>
        <v>211.1</v>
      </c>
    </row>
    <row r="118" spans="1:5" ht="16.5" outlineLevel="5">
      <c r="A118" s="27" t="s">
        <v>290</v>
      </c>
      <c r="B118" s="28" t="s">
        <v>271</v>
      </c>
      <c r="C118" s="28" t="s">
        <v>287</v>
      </c>
      <c r="D118" s="28" t="s">
        <v>289</v>
      </c>
      <c r="E118" s="29">
        <v>211.1</v>
      </c>
    </row>
    <row r="119" spans="1:5" ht="16.5" outlineLevel="2">
      <c r="A119" s="21" t="s">
        <v>260</v>
      </c>
      <c r="B119" s="22" t="s">
        <v>271</v>
      </c>
      <c r="C119" s="23" t="s">
        <v>259</v>
      </c>
      <c r="D119" s="23" t="s">
        <v>183</v>
      </c>
      <c r="E119" s="24">
        <f>SUM(E120+E122)</f>
        <v>1052.6</v>
      </c>
    </row>
    <row r="120" spans="1:5" ht="34.5" customHeight="1" outlineLevel="4">
      <c r="A120" s="21" t="s">
        <v>292</v>
      </c>
      <c r="B120" s="22" t="s">
        <v>271</v>
      </c>
      <c r="C120" s="23" t="s">
        <v>291</v>
      </c>
      <c r="D120" s="23" t="s">
        <v>183</v>
      </c>
      <c r="E120" s="24">
        <f>SUM(E121)</f>
        <v>575.8</v>
      </c>
    </row>
    <row r="121" spans="1:5" ht="33" outlineLevel="5">
      <c r="A121" s="27" t="s">
        <v>278</v>
      </c>
      <c r="B121" s="28" t="s">
        <v>271</v>
      </c>
      <c r="C121" s="28" t="s">
        <v>291</v>
      </c>
      <c r="D121" s="28" t="s">
        <v>277</v>
      </c>
      <c r="E121" s="29">
        <v>575.8</v>
      </c>
    </row>
    <row r="122" spans="1:5" ht="33" outlineLevel="4">
      <c r="A122" s="87" t="s">
        <v>294</v>
      </c>
      <c r="B122" s="88" t="s">
        <v>271</v>
      </c>
      <c r="C122" s="83" t="s">
        <v>293</v>
      </c>
      <c r="D122" s="83" t="s">
        <v>183</v>
      </c>
      <c r="E122" s="84">
        <f>SUM(E123)</f>
        <v>476.8</v>
      </c>
    </row>
    <row r="123" spans="1:5" ht="33" outlineLevel="5">
      <c r="A123" s="34" t="s">
        <v>278</v>
      </c>
      <c r="B123" s="35" t="s">
        <v>271</v>
      </c>
      <c r="C123" s="35" t="s">
        <v>293</v>
      </c>
      <c r="D123" s="35" t="s">
        <v>277</v>
      </c>
      <c r="E123" s="85">
        <v>476.8</v>
      </c>
    </row>
    <row r="124" spans="1:5" ht="33" outlineLevel="1">
      <c r="A124" s="87" t="s">
        <v>296</v>
      </c>
      <c r="B124" s="88" t="s">
        <v>295</v>
      </c>
      <c r="C124" s="83" t="s">
        <v>183</v>
      </c>
      <c r="D124" s="83" t="s">
        <v>183</v>
      </c>
      <c r="E124" s="84">
        <f>SUM(E125+E128)</f>
        <v>1049.7</v>
      </c>
    </row>
    <row r="125" spans="1:5" ht="16.5" outlineLevel="2">
      <c r="A125" s="87" t="s">
        <v>231</v>
      </c>
      <c r="B125" s="88" t="s">
        <v>295</v>
      </c>
      <c r="C125" s="83" t="s">
        <v>232</v>
      </c>
      <c r="D125" s="83" t="s">
        <v>183</v>
      </c>
      <c r="E125" s="84">
        <f>SUM(E127)</f>
        <v>193.9</v>
      </c>
    </row>
    <row r="126" spans="1:5" ht="16.5" outlineLevel="3">
      <c r="A126" s="87" t="s">
        <v>234</v>
      </c>
      <c r="B126" s="88" t="s">
        <v>295</v>
      </c>
      <c r="C126" s="83" t="s">
        <v>233</v>
      </c>
      <c r="D126" s="83" t="s">
        <v>183</v>
      </c>
      <c r="E126" s="84">
        <f>SUM(E127)</f>
        <v>193.9</v>
      </c>
    </row>
    <row r="127" spans="1:5" ht="16.5" outlineLevel="5">
      <c r="A127" s="34" t="s">
        <v>197</v>
      </c>
      <c r="B127" s="35" t="s">
        <v>295</v>
      </c>
      <c r="C127" s="35" t="s">
        <v>233</v>
      </c>
      <c r="D127" s="35" t="s">
        <v>196</v>
      </c>
      <c r="E127" s="85">
        <v>193.9</v>
      </c>
    </row>
    <row r="128" spans="1:5" ht="16.5" outlineLevel="2">
      <c r="A128" s="87" t="s">
        <v>260</v>
      </c>
      <c r="B128" s="88" t="s">
        <v>295</v>
      </c>
      <c r="C128" s="83" t="s">
        <v>259</v>
      </c>
      <c r="D128" s="83" t="s">
        <v>183</v>
      </c>
      <c r="E128" s="84">
        <f>SUM(E130)</f>
        <v>855.8</v>
      </c>
    </row>
    <row r="129" spans="1:5" ht="49.5" outlineLevel="4">
      <c r="A129" s="87" t="s">
        <v>298</v>
      </c>
      <c r="B129" s="88" t="s">
        <v>295</v>
      </c>
      <c r="C129" s="83" t="s">
        <v>297</v>
      </c>
      <c r="D129" s="83" t="s">
        <v>183</v>
      </c>
      <c r="E129" s="84">
        <f>SUM(E130)</f>
        <v>855.8</v>
      </c>
    </row>
    <row r="130" spans="1:5" ht="16.5" outlineLevel="5">
      <c r="A130" s="27" t="s">
        <v>197</v>
      </c>
      <c r="B130" s="28" t="s">
        <v>295</v>
      </c>
      <c r="C130" s="28" t="s">
        <v>297</v>
      </c>
      <c r="D130" s="28" t="s">
        <v>196</v>
      </c>
      <c r="E130" s="29">
        <v>855.8</v>
      </c>
    </row>
    <row r="131" spans="1:5" ht="16.5">
      <c r="A131" s="21" t="s">
        <v>300</v>
      </c>
      <c r="B131" s="22" t="s">
        <v>299</v>
      </c>
      <c r="C131" s="23" t="s">
        <v>183</v>
      </c>
      <c r="D131" s="23" t="s">
        <v>183</v>
      </c>
      <c r="E131" s="24">
        <f>SUM(E138+E132)</f>
        <v>4431.1</v>
      </c>
    </row>
    <row r="132" spans="1:5" ht="16.5">
      <c r="A132" s="94" t="s">
        <v>697</v>
      </c>
      <c r="B132" s="95" t="s">
        <v>698</v>
      </c>
      <c r="C132" s="95" t="s">
        <v>183</v>
      </c>
      <c r="D132" s="95" t="s">
        <v>183</v>
      </c>
      <c r="E132" s="96">
        <f>SUM(E133)</f>
        <v>411.8</v>
      </c>
    </row>
    <row r="133" spans="1:5" ht="16.5">
      <c r="A133" s="94" t="s">
        <v>699</v>
      </c>
      <c r="B133" s="95" t="s">
        <v>698</v>
      </c>
      <c r="C133" s="95" t="s">
        <v>700</v>
      </c>
      <c r="D133" s="95"/>
      <c r="E133" s="96">
        <f>SUM(E134+E136)</f>
        <v>411.8</v>
      </c>
    </row>
    <row r="134" spans="1:5" ht="66">
      <c r="A134" s="34" t="s">
        <v>3</v>
      </c>
      <c r="B134" s="95" t="s">
        <v>698</v>
      </c>
      <c r="C134" s="95" t="s">
        <v>2</v>
      </c>
      <c r="D134" s="95"/>
      <c r="E134" s="96">
        <f>SUM(E135)</f>
        <v>205.9</v>
      </c>
    </row>
    <row r="135" spans="1:5" ht="16.5">
      <c r="A135" s="97" t="s">
        <v>319</v>
      </c>
      <c r="B135" s="31" t="s">
        <v>698</v>
      </c>
      <c r="C135" s="95" t="s">
        <v>2</v>
      </c>
      <c r="D135" s="31" t="s">
        <v>318</v>
      </c>
      <c r="E135" s="96">
        <v>205.9</v>
      </c>
    </row>
    <row r="136" spans="1:5" ht="49.5">
      <c r="A136" s="34" t="s">
        <v>0</v>
      </c>
      <c r="B136" s="95" t="s">
        <v>698</v>
      </c>
      <c r="C136" s="95" t="s">
        <v>1</v>
      </c>
      <c r="D136" s="95"/>
      <c r="E136" s="96">
        <f>SUM(E137)</f>
        <v>205.9</v>
      </c>
    </row>
    <row r="137" spans="1:5" ht="16.5">
      <c r="A137" s="97" t="s">
        <v>319</v>
      </c>
      <c r="B137" s="31" t="s">
        <v>698</v>
      </c>
      <c r="C137" s="95" t="s">
        <v>1</v>
      </c>
      <c r="D137" s="31" t="s">
        <v>318</v>
      </c>
      <c r="E137" s="96">
        <v>205.9</v>
      </c>
    </row>
    <row r="138" spans="1:5" ht="16.5" outlineLevel="1">
      <c r="A138" s="21" t="s">
        <v>302</v>
      </c>
      <c r="B138" s="22" t="s">
        <v>301</v>
      </c>
      <c r="C138" s="23" t="s">
        <v>183</v>
      </c>
      <c r="D138" s="23" t="s">
        <v>183</v>
      </c>
      <c r="E138" s="24">
        <f>SUM(E139+E145+E142)</f>
        <v>4019.3</v>
      </c>
    </row>
    <row r="139" spans="1:5" ht="33" outlineLevel="2">
      <c r="A139" s="21" t="s">
        <v>304</v>
      </c>
      <c r="B139" s="22" t="s">
        <v>301</v>
      </c>
      <c r="C139" s="23" t="s">
        <v>303</v>
      </c>
      <c r="D139" s="23" t="s">
        <v>183</v>
      </c>
      <c r="E139" s="24">
        <f>SUM(E141)</f>
        <v>300</v>
      </c>
    </row>
    <row r="140" spans="1:5" ht="16.5" outlineLevel="3">
      <c r="A140" s="21" t="s">
        <v>306</v>
      </c>
      <c r="B140" s="22" t="s">
        <v>301</v>
      </c>
      <c r="C140" s="23" t="s">
        <v>305</v>
      </c>
      <c r="D140" s="23" t="s">
        <v>183</v>
      </c>
      <c r="E140" s="24">
        <f>SUM(E141)</f>
        <v>300</v>
      </c>
    </row>
    <row r="141" spans="1:5" ht="16.5" outlineLevel="5">
      <c r="A141" s="40" t="s">
        <v>306</v>
      </c>
      <c r="B141" s="41" t="s">
        <v>301</v>
      </c>
      <c r="C141" s="41" t="s">
        <v>305</v>
      </c>
      <c r="D141" s="41" t="s">
        <v>307</v>
      </c>
      <c r="E141" s="42">
        <v>300</v>
      </c>
    </row>
    <row r="142" spans="1:5" ht="33" outlineLevel="5">
      <c r="A142" s="46" t="s">
        <v>4</v>
      </c>
      <c r="B142" s="20" t="s">
        <v>301</v>
      </c>
      <c r="C142" s="20" t="s">
        <v>5</v>
      </c>
      <c r="D142" s="44"/>
      <c r="E142" s="47">
        <f>SUM(E143:E144)</f>
        <v>2640</v>
      </c>
    </row>
    <row r="143" spans="1:5" ht="16.5" outlineLevel="5">
      <c r="A143" s="97" t="s">
        <v>319</v>
      </c>
      <c r="B143" s="44" t="s">
        <v>301</v>
      </c>
      <c r="C143" s="44" t="s">
        <v>5</v>
      </c>
      <c r="D143" s="44" t="s">
        <v>318</v>
      </c>
      <c r="E143" s="45">
        <v>435</v>
      </c>
    </row>
    <row r="144" spans="1:5" ht="16.5" outlineLevel="5">
      <c r="A144" s="97" t="s">
        <v>44</v>
      </c>
      <c r="B144" s="44" t="s">
        <v>301</v>
      </c>
      <c r="C144" s="44" t="s">
        <v>5</v>
      </c>
      <c r="D144" s="44" t="s">
        <v>43</v>
      </c>
      <c r="E144" s="45">
        <v>2205</v>
      </c>
    </row>
    <row r="145" spans="1:5" ht="16.5" outlineLevel="2">
      <c r="A145" s="46" t="s">
        <v>260</v>
      </c>
      <c r="B145" s="20" t="s">
        <v>301</v>
      </c>
      <c r="C145" s="20" t="s">
        <v>259</v>
      </c>
      <c r="D145" s="20" t="s">
        <v>183</v>
      </c>
      <c r="E145" s="47">
        <f>SUM(E146+E149)</f>
        <v>1079.3</v>
      </c>
    </row>
    <row r="146" spans="1:5" ht="33" outlineLevel="3">
      <c r="A146" s="46" t="s">
        <v>309</v>
      </c>
      <c r="B146" s="20" t="s">
        <v>301</v>
      </c>
      <c r="C146" s="20" t="s">
        <v>308</v>
      </c>
      <c r="D146" s="20" t="s">
        <v>183</v>
      </c>
      <c r="E146" s="47">
        <f>SUM(E148)</f>
        <v>367.8</v>
      </c>
    </row>
    <row r="147" spans="1:5" ht="33" outlineLevel="4">
      <c r="A147" s="21" t="s">
        <v>311</v>
      </c>
      <c r="B147" s="22" t="s">
        <v>301</v>
      </c>
      <c r="C147" s="23" t="s">
        <v>310</v>
      </c>
      <c r="D147" s="23" t="s">
        <v>183</v>
      </c>
      <c r="E147" s="24">
        <f>SUM(E148)</f>
        <v>367.8</v>
      </c>
    </row>
    <row r="148" spans="1:5" ht="16.5" outlineLevel="5">
      <c r="A148" s="27" t="s">
        <v>197</v>
      </c>
      <c r="B148" s="28" t="s">
        <v>301</v>
      </c>
      <c r="C148" s="28" t="s">
        <v>310</v>
      </c>
      <c r="D148" s="28" t="s">
        <v>196</v>
      </c>
      <c r="E148" s="29">
        <v>367.8</v>
      </c>
    </row>
    <row r="149" spans="1:5" ht="33" outlineLevel="3">
      <c r="A149" s="21" t="s">
        <v>313</v>
      </c>
      <c r="B149" s="22" t="s">
        <v>301</v>
      </c>
      <c r="C149" s="23" t="s">
        <v>312</v>
      </c>
      <c r="D149" s="23" t="s">
        <v>183</v>
      </c>
      <c r="E149" s="24">
        <f>SUM(E150)</f>
        <v>711.5</v>
      </c>
    </row>
    <row r="150" spans="1:5" ht="16.5" outlineLevel="5">
      <c r="A150" s="27" t="s">
        <v>197</v>
      </c>
      <c r="B150" s="28" t="s">
        <v>301</v>
      </c>
      <c r="C150" s="28" t="s">
        <v>312</v>
      </c>
      <c r="D150" s="28" t="s">
        <v>196</v>
      </c>
      <c r="E150" s="29">
        <v>711.5</v>
      </c>
    </row>
    <row r="151" spans="1:5" ht="16.5">
      <c r="A151" s="87" t="s">
        <v>315</v>
      </c>
      <c r="B151" s="88" t="s">
        <v>314</v>
      </c>
      <c r="C151" s="83" t="s">
        <v>183</v>
      </c>
      <c r="D151" s="83" t="s">
        <v>183</v>
      </c>
      <c r="E151" s="84">
        <f>SUM(E152+E166+E181+E204)</f>
        <v>60227.5</v>
      </c>
    </row>
    <row r="152" spans="1:5" ht="16.5" outlineLevel="1">
      <c r="A152" s="87" t="s">
        <v>317</v>
      </c>
      <c r="B152" s="88" t="s">
        <v>316</v>
      </c>
      <c r="C152" s="83" t="s">
        <v>183</v>
      </c>
      <c r="D152" s="83" t="s">
        <v>183</v>
      </c>
      <c r="E152" s="84">
        <f>SUM(E157+E153)</f>
        <v>1008.2</v>
      </c>
    </row>
    <row r="153" spans="1:5" ht="16.5" outlineLevel="5">
      <c r="A153" s="30" t="s">
        <v>614</v>
      </c>
      <c r="B153" s="31" t="s">
        <v>316</v>
      </c>
      <c r="C153" s="32" t="s">
        <v>613</v>
      </c>
      <c r="D153" s="32" t="s">
        <v>183</v>
      </c>
      <c r="E153" s="33">
        <f>SUM(E156)</f>
        <v>150</v>
      </c>
    </row>
    <row r="154" spans="1:5" ht="16.5" outlineLevel="5">
      <c r="A154" s="30" t="s">
        <v>616</v>
      </c>
      <c r="B154" s="31" t="s">
        <v>316</v>
      </c>
      <c r="C154" s="32" t="s">
        <v>615</v>
      </c>
      <c r="D154" s="32" t="s">
        <v>183</v>
      </c>
      <c r="E154" s="33">
        <f>SUM(E156)</f>
        <v>150</v>
      </c>
    </row>
    <row r="155" spans="1:5" ht="16.5" outlineLevel="5">
      <c r="A155" s="30" t="s">
        <v>618</v>
      </c>
      <c r="B155" s="31" t="s">
        <v>316</v>
      </c>
      <c r="C155" s="32" t="s">
        <v>617</v>
      </c>
      <c r="D155" s="32" t="s">
        <v>183</v>
      </c>
      <c r="E155" s="33">
        <f>SUM(E156)</f>
        <v>150</v>
      </c>
    </row>
    <row r="156" spans="1:5" ht="16.5" outlineLevel="5">
      <c r="A156" s="34" t="s">
        <v>197</v>
      </c>
      <c r="B156" s="31" t="s">
        <v>316</v>
      </c>
      <c r="C156" s="35" t="s">
        <v>617</v>
      </c>
      <c r="D156" s="35" t="s">
        <v>196</v>
      </c>
      <c r="E156" s="33">
        <v>150</v>
      </c>
    </row>
    <row r="157" spans="1:5" ht="16.5" outlineLevel="2">
      <c r="A157" s="21" t="s">
        <v>260</v>
      </c>
      <c r="B157" s="22" t="s">
        <v>316</v>
      </c>
      <c r="C157" s="23" t="s">
        <v>259</v>
      </c>
      <c r="D157" s="23" t="s">
        <v>183</v>
      </c>
      <c r="E157" s="24">
        <f>SUM(E158+E163)</f>
        <v>858.2</v>
      </c>
    </row>
    <row r="158" spans="1:5" ht="33" outlineLevel="3">
      <c r="A158" s="21" t="s">
        <v>309</v>
      </c>
      <c r="B158" s="22" t="s">
        <v>316</v>
      </c>
      <c r="C158" s="23" t="s">
        <v>308</v>
      </c>
      <c r="D158" s="23" t="s">
        <v>183</v>
      </c>
      <c r="E158" s="24">
        <f>SUM(E159+E161)</f>
        <v>571.9</v>
      </c>
    </row>
    <row r="159" spans="1:5" ht="33" outlineLevel="4">
      <c r="A159" s="21" t="s">
        <v>321</v>
      </c>
      <c r="B159" s="22" t="s">
        <v>316</v>
      </c>
      <c r="C159" s="23" t="s">
        <v>320</v>
      </c>
      <c r="D159" s="23" t="s">
        <v>183</v>
      </c>
      <c r="E159" s="24">
        <f>SUM(E160)</f>
        <v>556.9</v>
      </c>
    </row>
    <row r="160" spans="1:5" ht="16.5" outlineLevel="5">
      <c r="A160" s="27" t="s">
        <v>197</v>
      </c>
      <c r="B160" s="28" t="s">
        <v>316</v>
      </c>
      <c r="C160" s="28" t="s">
        <v>320</v>
      </c>
      <c r="D160" s="28" t="s">
        <v>196</v>
      </c>
      <c r="E160" s="29">
        <v>556.9</v>
      </c>
    </row>
    <row r="161" spans="1:5" ht="36.75" customHeight="1" outlineLevel="5">
      <c r="A161" s="98" t="s">
        <v>7</v>
      </c>
      <c r="B161" s="22" t="s">
        <v>316</v>
      </c>
      <c r="C161" s="23" t="s">
        <v>6</v>
      </c>
      <c r="D161" s="23" t="s">
        <v>183</v>
      </c>
      <c r="E161" s="24">
        <f>SUM(E162)</f>
        <v>15</v>
      </c>
    </row>
    <row r="162" spans="1:5" ht="16.5" outlineLevel="5">
      <c r="A162" s="27" t="s">
        <v>197</v>
      </c>
      <c r="B162" s="28" t="s">
        <v>316</v>
      </c>
      <c r="C162" s="28" t="s">
        <v>6</v>
      </c>
      <c r="D162" s="28" t="s">
        <v>196</v>
      </c>
      <c r="E162" s="29">
        <v>15</v>
      </c>
    </row>
    <row r="163" spans="1:5" ht="66" outlineLevel="3">
      <c r="A163" s="21" t="s">
        <v>325</v>
      </c>
      <c r="B163" s="22" t="s">
        <v>316</v>
      </c>
      <c r="C163" s="23" t="s">
        <v>324</v>
      </c>
      <c r="D163" s="23" t="s">
        <v>183</v>
      </c>
      <c r="E163" s="24">
        <f>SUM(E164:E165)</f>
        <v>286.3</v>
      </c>
    </row>
    <row r="164" spans="1:5" ht="16.5" outlineLevel="3">
      <c r="A164" s="27" t="s">
        <v>319</v>
      </c>
      <c r="B164" s="28" t="s">
        <v>316</v>
      </c>
      <c r="C164" s="28" t="s">
        <v>324</v>
      </c>
      <c r="D164" s="91" t="s">
        <v>318</v>
      </c>
      <c r="E164" s="140">
        <v>185.4</v>
      </c>
    </row>
    <row r="165" spans="1:5" ht="16.5" outlineLevel="5">
      <c r="A165" s="27" t="s">
        <v>197</v>
      </c>
      <c r="B165" s="28" t="s">
        <v>316</v>
      </c>
      <c r="C165" s="28" t="s">
        <v>324</v>
      </c>
      <c r="D165" s="28" t="s">
        <v>196</v>
      </c>
      <c r="E165" s="29">
        <v>100.9</v>
      </c>
    </row>
    <row r="166" spans="1:5" ht="16.5" outlineLevel="1">
      <c r="A166" s="21" t="s">
        <v>327</v>
      </c>
      <c r="B166" s="22" t="s">
        <v>326</v>
      </c>
      <c r="C166" s="23" t="s">
        <v>183</v>
      </c>
      <c r="D166" s="23" t="s">
        <v>183</v>
      </c>
      <c r="E166" s="24">
        <f>SUM(E168+E171)</f>
        <v>25586.7</v>
      </c>
    </row>
    <row r="167" spans="1:5" ht="16.5" outlineLevel="1">
      <c r="A167" s="36" t="s">
        <v>614</v>
      </c>
      <c r="B167" s="37" t="s">
        <v>326</v>
      </c>
      <c r="C167" s="38" t="s">
        <v>613</v>
      </c>
      <c r="D167" s="38" t="s">
        <v>183</v>
      </c>
      <c r="E167" s="39">
        <f>SUM(E168)</f>
        <v>11636.3</v>
      </c>
    </row>
    <row r="168" spans="1:5" ht="16.5" outlineLevel="2">
      <c r="A168" s="36" t="s">
        <v>620</v>
      </c>
      <c r="B168" s="37" t="s">
        <v>326</v>
      </c>
      <c r="C168" s="38" t="s">
        <v>619</v>
      </c>
      <c r="D168" s="38" t="s">
        <v>183</v>
      </c>
      <c r="E168" s="39">
        <f>SUM(E170+E169)</f>
        <v>11636.3</v>
      </c>
    </row>
    <row r="169" spans="1:5" ht="16.5" outlineLevel="3">
      <c r="A169" s="27" t="s">
        <v>319</v>
      </c>
      <c r="B169" s="37" t="s">
        <v>326</v>
      </c>
      <c r="C169" s="28" t="s">
        <v>619</v>
      </c>
      <c r="D169" s="28" t="s">
        <v>318</v>
      </c>
      <c r="E169" s="39">
        <v>11536.4</v>
      </c>
    </row>
    <row r="170" spans="1:5" ht="16.5" outlineLevel="5">
      <c r="A170" s="27" t="s">
        <v>197</v>
      </c>
      <c r="B170" s="28" t="s">
        <v>326</v>
      </c>
      <c r="C170" s="28" t="s">
        <v>619</v>
      </c>
      <c r="D170" s="28" t="s">
        <v>196</v>
      </c>
      <c r="E170" s="29">
        <v>99.9</v>
      </c>
    </row>
    <row r="171" spans="1:5" ht="16.5" outlineLevel="2">
      <c r="A171" s="21" t="s">
        <v>260</v>
      </c>
      <c r="B171" s="22" t="s">
        <v>326</v>
      </c>
      <c r="C171" s="23" t="s">
        <v>259</v>
      </c>
      <c r="D171" s="23" t="s">
        <v>183</v>
      </c>
      <c r="E171" s="24">
        <f>SUM(E172+E175)</f>
        <v>13950.400000000001</v>
      </c>
    </row>
    <row r="172" spans="1:5" ht="33" outlineLevel="4">
      <c r="A172" s="21" t="s">
        <v>329</v>
      </c>
      <c r="B172" s="22" t="s">
        <v>326</v>
      </c>
      <c r="C172" s="23" t="s">
        <v>328</v>
      </c>
      <c r="D172" s="23" t="s">
        <v>183</v>
      </c>
      <c r="E172" s="24">
        <f>SUM(E173:E174)</f>
        <v>9729.2</v>
      </c>
    </row>
    <row r="173" spans="1:5" ht="16.5" outlineLevel="4">
      <c r="A173" s="27" t="s">
        <v>323</v>
      </c>
      <c r="B173" s="28" t="s">
        <v>326</v>
      </c>
      <c r="C173" s="28" t="s">
        <v>328</v>
      </c>
      <c r="D173" s="91" t="s">
        <v>322</v>
      </c>
      <c r="E173" s="92">
        <v>9208.2</v>
      </c>
    </row>
    <row r="174" spans="1:5" ht="16.5" outlineLevel="5">
      <c r="A174" s="27" t="s">
        <v>197</v>
      </c>
      <c r="B174" s="28" t="s">
        <v>326</v>
      </c>
      <c r="C174" s="28" t="s">
        <v>328</v>
      </c>
      <c r="D174" s="28" t="s">
        <v>196</v>
      </c>
      <c r="E174" s="29">
        <v>521</v>
      </c>
    </row>
    <row r="175" spans="1:5" ht="33" outlineLevel="3">
      <c r="A175" s="21" t="s">
        <v>309</v>
      </c>
      <c r="B175" s="22" t="s">
        <v>326</v>
      </c>
      <c r="C175" s="23" t="s">
        <v>308</v>
      </c>
      <c r="D175" s="23" t="s">
        <v>183</v>
      </c>
      <c r="E175" s="24">
        <f>SUM(E176+E179)</f>
        <v>4221.2</v>
      </c>
    </row>
    <row r="176" spans="1:5" ht="33" outlineLevel="4">
      <c r="A176" s="21" t="s">
        <v>311</v>
      </c>
      <c r="B176" s="22" t="s">
        <v>326</v>
      </c>
      <c r="C176" s="23" t="s">
        <v>310</v>
      </c>
      <c r="D176" s="23" t="s">
        <v>183</v>
      </c>
      <c r="E176" s="24">
        <f>SUM(E177:E178)</f>
        <v>212.3</v>
      </c>
    </row>
    <row r="177" spans="1:5" ht="16.5" outlineLevel="5">
      <c r="A177" s="27" t="s">
        <v>323</v>
      </c>
      <c r="B177" s="28" t="s">
        <v>326</v>
      </c>
      <c r="C177" s="28" t="s">
        <v>310</v>
      </c>
      <c r="D177" s="28" t="s">
        <v>322</v>
      </c>
      <c r="E177" s="29">
        <v>165.1</v>
      </c>
    </row>
    <row r="178" spans="1:5" ht="16.5" outlineLevel="5">
      <c r="A178" s="27" t="s">
        <v>197</v>
      </c>
      <c r="B178" s="28" t="s">
        <v>326</v>
      </c>
      <c r="C178" s="28" t="s">
        <v>310</v>
      </c>
      <c r="D178" s="28" t="s">
        <v>196</v>
      </c>
      <c r="E178" s="92">
        <v>47.2</v>
      </c>
    </row>
    <row r="179" spans="1:5" ht="49.5" outlineLevel="4">
      <c r="A179" s="21" t="s">
        <v>331</v>
      </c>
      <c r="B179" s="22" t="s">
        <v>326</v>
      </c>
      <c r="C179" s="23" t="s">
        <v>330</v>
      </c>
      <c r="D179" s="23" t="s">
        <v>183</v>
      </c>
      <c r="E179" s="24">
        <f>SUM(E180)</f>
        <v>4008.9</v>
      </c>
    </row>
    <row r="180" spans="1:5" ht="16.5" outlineLevel="5">
      <c r="A180" s="27" t="s">
        <v>197</v>
      </c>
      <c r="B180" s="28" t="s">
        <v>326</v>
      </c>
      <c r="C180" s="28" t="s">
        <v>330</v>
      </c>
      <c r="D180" s="28" t="s">
        <v>196</v>
      </c>
      <c r="E180" s="29">
        <v>4008.9</v>
      </c>
    </row>
    <row r="181" spans="1:5" ht="16.5" outlineLevel="1">
      <c r="A181" s="87" t="s">
        <v>333</v>
      </c>
      <c r="B181" s="88" t="s">
        <v>332</v>
      </c>
      <c r="C181" s="83" t="s">
        <v>183</v>
      </c>
      <c r="D181" s="83" t="s">
        <v>183</v>
      </c>
      <c r="E181" s="84">
        <f>SUM(E182+E185+E201)</f>
        <v>29510.799999999996</v>
      </c>
    </row>
    <row r="182" spans="1:5" ht="16.5" outlineLevel="2">
      <c r="A182" s="87" t="s">
        <v>231</v>
      </c>
      <c r="B182" s="88" t="s">
        <v>332</v>
      </c>
      <c r="C182" s="83" t="s">
        <v>232</v>
      </c>
      <c r="D182" s="83" t="s">
        <v>183</v>
      </c>
      <c r="E182" s="84">
        <f>SUM(E184)</f>
        <v>90.6</v>
      </c>
    </row>
    <row r="183" spans="1:5" ht="16.5" outlineLevel="3">
      <c r="A183" s="87" t="s">
        <v>234</v>
      </c>
      <c r="B183" s="88" t="s">
        <v>332</v>
      </c>
      <c r="C183" s="83" t="s">
        <v>233</v>
      </c>
      <c r="D183" s="83" t="s">
        <v>183</v>
      </c>
      <c r="E183" s="84">
        <f>SUM(E184)</f>
        <v>90.6</v>
      </c>
    </row>
    <row r="184" spans="1:5" ht="16.5" outlineLevel="5">
      <c r="A184" s="34" t="s">
        <v>197</v>
      </c>
      <c r="B184" s="35" t="s">
        <v>332</v>
      </c>
      <c r="C184" s="35" t="s">
        <v>233</v>
      </c>
      <c r="D184" s="35" t="s">
        <v>196</v>
      </c>
      <c r="E184" s="85">
        <v>90.6</v>
      </c>
    </row>
    <row r="185" spans="1:5" ht="16.5" outlineLevel="2">
      <c r="A185" s="87" t="s">
        <v>333</v>
      </c>
      <c r="B185" s="88" t="s">
        <v>332</v>
      </c>
      <c r="C185" s="83" t="s">
        <v>334</v>
      </c>
      <c r="D185" s="83" t="s">
        <v>183</v>
      </c>
      <c r="E185" s="84">
        <f>SUM(E186+E188+E195+E197+E199)</f>
        <v>13039.399999999998</v>
      </c>
    </row>
    <row r="186" spans="1:5" ht="16.5" outlineLevel="3">
      <c r="A186" s="87" t="s">
        <v>336</v>
      </c>
      <c r="B186" s="88" t="s">
        <v>332</v>
      </c>
      <c r="C186" s="83" t="s">
        <v>335</v>
      </c>
      <c r="D186" s="83" t="s">
        <v>183</v>
      </c>
      <c r="E186" s="84">
        <f>SUM(E187)</f>
        <v>4738.5</v>
      </c>
    </row>
    <row r="187" spans="1:5" ht="16.5" outlineLevel="5">
      <c r="A187" s="34" t="s">
        <v>197</v>
      </c>
      <c r="B187" s="35" t="s">
        <v>332</v>
      </c>
      <c r="C187" s="35" t="s">
        <v>335</v>
      </c>
      <c r="D187" s="35" t="s">
        <v>196</v>
      </c>
      <c r="E187" s="85">
        <v>4738.5</v>
      </c>
    </row>
    <row r="188" spans="1:5" ht="49.5" outlineLevel="3">
      <c r="A188" s="87" t="s">
        <v>338</v>
      </c>
      <c r="B188" s="88" t="s">
        <v>332</v>
      </c>
      <c r="C188" s="83" t="s">
        <v>337</v>
      </c>
      <c r="D188" s="83" t="s">
        <v>183</v>
      </c>
      <c r="E188" s="84">
        <f>SUM(E189+E191+E193)</f>
        <v>6349.099999999999</v>
      </c>
    </row>
    <row r="189" spans="1:5" ht="49.5" outlineLevel="4">
      <c r="A189" s="87" t="s">
        <v>338</v>
      </c>
      <c r="B189" s="88" t="s">
        <v>332</v>
      </c>
      <c r="C189" s="83" t="s">
        <v>337</v>
      </c>
      <c r="D189" s="83" t="s">
        <v>183</v>
      </c>
      <c r="E189" s="84">
        <f>SUM(E190)</f>
        <v>5369.2</v>
      </c>
    </row>
    <row r="190" spans="1:5" ht="16.5" outlineLevel="5">
      <c r="A190" s="34" t="s">
        <v>197</v>
      </c>
      <c r="B190" s="35" t="s">
        <v>332</v>
      </c>
      <c r="C190" s="35" t="s">
        <v>337</v>
      </c>
      <c r="D190" s="35" t="s">
        <v>196</v>
      </c>
      <c r="E190" s="85">
        <v>5369.2</v>
      </c>
    </row>
    <row r="191" spans="1:5" ht="48" customHeight="1" outlineLevel="4">
      <c r="A191" s="87" t="s">
        <v>340</v>
      </c>
      <c r="B191" s="88" t="s">
        <v>332</v>
      </c>
      <c r="C191" s="83" t="s">
        <v>339</v>
      </c>
      <c r="D191" s="83" t="s">
        <v>183</v>
      </c>
      <c r="E191" s="84">
        <f>SUM(E192)</f>
        <v>263.9</v>
      </c>
    </row>
    <row r="192" spans="1:5" ht="16.5" outlineLevel="5">
      <c r="A192" s="34" t="s">
        <v>197</v>
      </c>
      <c r="B192" s="35" t="s">
        <v>332</v>
      </c>
      <c r="C192" s="35" t="s">
        <v>339</v>
      </c>
      <c r="D192" s="35" t="s">
        <v>196</v>
      </c>
      <c r="E192" s="85">
        <v>263.9</v>
      </c>
    </row>
    <row r="193" spans="1:5" ht="49.5" outlineLevel="4">
      <c r="A193" s="87" t="s">
        <v>342</v>
      </c>
      <c r="B193" s="88" t="s">
        <v>332</v>
      </c>
      <c r="C193" s="83" t="s">
        <v>341</v>
      </c>
      <c r="D193" s="83" t="s">
        <v>183</v>
      </c>
      <c r="E193" s="84">
        <f>SUM(E194)</f>
        <v>716</v>
      </c>
    </row>
    <row r="194" spans="1:5" ht="16.5" outlineLevel="5">
      <c r="A194" s="34" t="s">
        <v>197</v>
      </c>
      <c r="B194" s="35" t="s">
        <v>332</v>
      </c>
      <c r="C194" s="35" t="s">
        <v>341</v>
      </c>
      <c r="D194" s="35" t="s">
        <v>196</v>
      </c>
      <c r="E194" s="85">
        <v>716</v>
      </c>
    </row>
    <row r="195" spans="1:5" ht="16.5" outlineLevel="3">
      <c r="A195" s="87" t="s">
        <v>344</v>
      </c>
      <c r="B195" s="88" t="s">
        <v>332</v>
      </c>
      <c r="C195" s="83" t="s">
        <v>343</v>
      </c>
      <c r="D195" s="83" t="s">
        <v>183</v>
      </c>
      <c r="E195" s="84">
        <f>SUM(E196)</f>
        <v>100</v>
      </c>
    </row>
    <row r="196" spans="1:5" ht="16.5" outlineLevel="5">
      <c r="A196" s="34" t="s">
        <v>197</v>
      </c>
      <c r="B196" s="35" t="s">
        <v>332</v>
      </c>
      <c r="C196" s="35" t="s">
        <v>343</v>
      </c>
      <c r="D196" s="35" t="s">
        <v>196</v>
      </c>
      <c r="E196" s="85">
        <v>100</v>
      </c>
    </row>
    <row r="197" spans="1:5" ht="16.5" outlineLevel="3">
      <c r="A197" s="87" t="s">
        <v>346</v>
      </c>
      <c r="B197" s="88" t="s">
        <v>332</v>
      </c>
      <c r="C197" s="83" t="s">
        <v>345</v>
      </c>
      <c r="D197" s="83" t="s">
        <v>183</v>
      </c>
      <c r="E197" s="84">
        <f>SUM(E198)</f>
        <v>126</v>
      </c>
    </row>
    <row r="198" spans="1:5" ht="16.5" outlineLevel="5">
      <c r="A198" s="34" t="s">
        <v>197</v>
      </c>
      <c r="B198" s="35" t="s">
        <v>332</v>
      </c>
      <c r="C198" s="35" t="s">
        <v>345</v>
      </c>
      <c r="D198" s="35" t="s">
        <v>196</v>
      </c>
      <c r="E198" s="85">
        <v>126</v>
      </c>
    </row>
    <row r="199" spans="1:5" ht="22.5" customHeight="1" outlineLevel="3">
      <c r="A199" s="87" t="s">
        <v>348</v>
      </c>
      <c r="B199" s="88" t="s">
        <v>332</v>
      </c>
      <c r="C199" s="83" t="s">
        <v>347</v>
      </c>
      <c r="D199" s="83" t="s">
        <v>183</v>
      </c>
      <c r="E199" s="84">
        <f>SUM(E200)</f>
        <v>1725.8</v>
      </c>
    </row>
    <row r="200" spans="1:5" ht="16.5" outlineLevel="5">
      <c r="A200" s="34" t="s">
        <v>197</v>
      </c>
      <c r="B200" s="35" t="s">
        <v>332</v>
      </c>
      <c r="C200" s="35" t="s">
        <v>347</v>
      </c>
      <c r="D200" s="35" t="s">
        <v>196</v>
      </c>
      <c r="E200" s="85">
        <v>1725.8</v>
      </c>
    </row>
    <row r="201" spans="1:5" ht="16.5" outlineLevel="2">
      <c r="A201" s="87" t="s">
        <v>260</v>
      </c>
      <c r="B201" s="88" t="s">
        <v>332</v>
      </c>
      <c r="C201" s="83" t="s">
        <v>259</v>
      </c>
      <c r="D201" s="83" t="s">
        <v>183</v>
      </c>
      <c r="E201" s="84">
        <f>SUM(E203)</f>
        <v>16380.8</v>
      </c>
    </row>
    <row r="202" spans="1:5" ht="36.75" customHeight="1" outlineLevel="4">
      <c r="A202" s="87" t="s">
        <v>292</v>
      </c>
      <c r="B202" s="88" t="s">
        <v>332</v>
      </c>
      <c r="C202" s="83" t="s">
        <v>291</v>
      </c>
      <c r="D202" s="83" t="s">
        <v>183</v>
      </c>
      <c r="E202" s="84">
        <f>SUM(E203)</f>
        <v>16380.8</v>
      </c>
    </row>
    <row r="203" spans="1:5" ht="16.5" outlineLevel="5">
      <c r="A203" s="34" t="s">
        <v>197</v>
      </c>
      <c r="B203" s="35" t="s">
        <v>332</v>
      </c>
      <c r="C203" s="35" t="s">
        <v>291</v>
      </c>
      <c r="D203" s="35" t="s">
        <v>196</v>
      </c>
      <c r="E203" s="85">
        <v>16380.8</v>
      </c>
    </row>
    <row r="204" spans="1:5" ht="16.5" outlineLevel="1">
      <c r="A204" s="21" t="s">
        <v>350</v>
      </c>
      <c r="B204" s="22" t="s">
        <v>349</v>
      </c>
      <c r="C204" s="23" t="s">
        <v>183</v>
      </c>
      <c r="D204" s="23" t="s">
        <v>183</v>
      </c>
      <c r="E204" s="24">
        <f>SUM(E205+E214+E212+E209)</f>
        <v>4121.8</v>
      </c>
    </row>
    <row r="205" spans="1:5" ht="49.5" outlineLevel="2">
      <c r="A205" s="21" t="s">
        <v>193</v>
      </c>
      <c r="B205" s="22" t="s">
        <v>349</v>
      </c>
      <c r="C205" s="23" t="s">
        <v>192</v>
      </c>
      <c r="D205" s="23" t="s">
        <v>183</v>
      </c>
      <c r="E205" s="24">
        <f>SUM(E208)</f>
        <v>2763.3</v>
      </c>
    </row>
    <row r="206" spans="1:5" ht="16.5" outlineLevel="3">
      <c r="A206" s="21" t="s">
        <v>201</v>
      </c>
      <c r="B206" s="22" t="s">
        <v>349</v>
      </c>
      <c r="C206" s="23" t="s">
        <v>200</v>
      </c>
      <c r="D206" s="23" t="s">
        <v>183</v>
      </c>
      <c r="E206" s="24">
        <f>SUM(E208)</f>
        <v>2763.3</v>
      </c>
    </row>
    <row r="207" spans="1:5" ht="33" outlineLevel="4">
      <c r="A207" s="21" t="s">
        <v>203</v>
      </c>
      <c r="B207" s="22" t="s">
        <v>349</v>
      </c>
      <c r="C207" s="23" t="s">
        <v>202</v>
      </c>
      <c r="D207" s="23" t="s">
        <v>183</v>
      </c>
      <c r="E207" s="24">
        <f>SUM(E208)</f>
        <v>2763.3</v>
      </c>
    </row>
    <row r="208" spans="1:5" ht="16.5" outlineLevel="5">
      <c r="A208" s="40" t="s">
        <v>197</v>
      </c>
      <c r="B208" s="41" t="s">
        <v>349</v>
      </c>
      <c r="C208" s="41" t="s">
        <v>202</v>
      </c>
      <c r="D208" s="41" t="s">
        <v>196</v>
      </c>
      <c r="E208" s="42">
        <v>2763.3</v>
      </c>
    </row>
    <row r="209" spans="1:5" ht="16.5" outlineLevel="5">
      <c r="A209" s="21" t="s">
        <v>614</v>
      </c>
      <c r="B209" s="22" t="s">
        <v>349</v>
      </c>
      <c r="C209" s="23" t="s">
        <v>613</v>
      </c>
      <c r="D209" s="23" t="s">
        <v>183</v>
      </c>
      <c r="E209" s="24">
        <f>SUM(E210)</f>
        <v>1036.6</v>
      </c>
    </row>
    <row r="210" spans="1:5" ht="16.5" outlineLevel="5">
      <c r="A210" s="36" t="s">
        <v>620</v>
      </c>
      <c r="B210" s="37" t="s">
        <v>349</v>
      </c>
      <c r="C210" s="38" t="s">
        <v>619</v>
      </c>
      <c r="D210" s="38" t="s">
        <v>183</v>
      </c>
      <c r="E210" s="39">
        <f>SUM(E211)</f>
        <v>1036.6</v>
      </c>
    </row>
    <row r="211" spans="1:5" ht="16.5" outlineLevel="5">
      <c r="A211" s="27" t="s">
        <v>197</v>
      </c>
      <c r="B211" s="28" t="s">
        <v>349</v>
      </c>
      <c r="C211" s="28" t="s">
        <v>619</v>
      </c>
      <c r="D211" s="28" t="s">
        <v>196</v>
      </c>
      <c r="E211" s="29">
        <v>1036.6</v>
      </c>
    </row>
    <row r="212" spans="1:5" ht="16.5" outlineLevel="5">
      <c r="A212" s="43" t="s">
        <v>258</v>
      </c>
      <c r="B212" s="44" t="s">
        <v>349</v>
      </c>
      <c r="C212" s="44" t="s">
        <v>257</v>
      </c>
      <c r="D212" s="44" t="s">
        <v>183</v>
      </c>
      <c r="E212" s="45">
        <f>SUM(E213)</f>
        <v>1.5</v>
      </c>
    </row>
    <row r="213" spans="1:5" ht="16.5" outlineLevel="5">
      <c r="A213" s="43" t="s">
        <v>197</v>
      </c>
      <c r="B213" s="44" t="s">
        <v>349</v>
      </c>
      <c r="C213" s="44" t="s">
        <v>257</v>
      </c>
      <c r="D213" s="44" t="s">
        <v>196</v>
      </c>
      <c r="E213" s="45">
        <v>1.5</v>
      </c>
    </row>
    <row r="214" spans="1:5" ht="16.5" outlineLevel="2">
      <c r="A214" s="87" t="s">
        <v>260</v>
      </c>
      <c r="B214" s="88" t="s">
        <v>349</v>
      </c>
      <c r="C214" s="83" t="s">
        <v>259</v>
      </c>
      <c r="D214" s="83" t="s">
        <v>183</v>
      </c>
      <c r="E214" s="84">
        <f>SUM(E217)</f>
        <v>320.4</v>
      </c>
    </row>
    <row r="215" spans="1:5" ht="33" outlineLevel="3">
      <c r="A215" s="87" t="s">
        <v>309</v>
      </c>
      <c r="B215" s="88" t="s">
        <v>349</v>
      </c>
      <c r="C215" s="83" t="s">
        <v>308</v>
      </c>
      <c r="D215" s="83" t="s">
        <v>183</v>
      </c>
      <c r="E215" s="84">
        <f>SUM(E217)</f>
        <v>320.4</v>
      </c>
    </row>
    <row r="216" spans="1:5" ht="33" outlineLevel="4">
      <c r="A216" s="87" t="s">
        <v>352</v>
      </c>
      <c r="B216" s="88" t="s">
        <v>349</v>
      </c>
      <c r="C216" s="83" t="s">
        <v>351</v>
      </c>
      <c r="D216" s="83" t="s">
        <v>183</v>
      </c>
      <c r="E216" s="84">
        <f>SUM(E217)</f>
        <v>320.4</v>
      </c>
    </row>
    <row r="217" spans="1:5" ht="16.5" outlineLevel="5">
      <c r="A217" s="34" t="s">
        <v>323</v>
      </c>
      <c r="B217" s="35" t="s">
        <v>349</v>
      </c>
      <c r="C217" s="35" t="s">
        <v>351</v>
      </c>
      <c r="D217" s="35" t="s">
        <v>322</v>
      </c>
      <c r="E217" s="85">
        <v>320.4</v>
      </c>
    </row>
    <row r="218" spans="1:5" ht="16.5">
      <c r="A218" s="21" t="s">
        <v>354</v>
      </c>
      <c r="B218" s="22" t="s">
        <v>353</v>
      </c>
      <c r="C218" s="23" t="s">
        <v>183</v>
      </c>
      <c r="D218" s="23" t="s">
        <v>183</v>
      </c>
      <c r="E218" s="24">
        <f>SUM(E219)</f>
        <v>1766.4</v>
      </c>
    </row>
    <row r="219" spans="1:5" ht="16.5" outlineLevel="1">
      <c r="A219" s="21" t="s">
        <v>356</v>
      </c>
      <c r="B219" s="22" t="s">
        <v>355</v>
      </c>
      <c r="C219" s="23" t="s">
        <v>183</v>
      </c>
      <c r="D219" s="23" t="s">
        <v>183</v>
      </c>
      <c r="E219" s="24">
        <f>SUM(E220+E224)</f>
        <v>1766.4</v>
      </c>
    </row>
    <row r="220" spans="1:5" ht="49.5" outlineLevel="2">
      <c r="A220" s="21" t="s">
        <v>193</v>
      </c>
      <c r="B220" s="22" t="s">
        <v>355</v>
      </c>
      <c r="C220" s="23" t="s">
        <v>192</v>
      </c>
      <c r="D220" s="23" t="s">
        <v>183</v>
      </c>
      <c r="E220" s="24">
        <f>SUM(E223)</f>
        <v>219.10000000000002</v>
      </c>
    </row>
    <row r="221" spans="1:5" ht="16.5" outlineLevel="3">
      <c r="A221" s="21" t="s">
        <v>201</v>
      </c>
      <c r="B221" s="22" t="s">
        <v>355</v>
      </c>
      <c r="C221" s="23" t="s">
        <v>200</v>
      </c>
      <c r="D221" s="23" t="s">
        <v>183</v>
      </c>
      <c r="E221" s="24">
        <f>SUM(E223)</f>
        <v>219.10000000000002</v>
      </c>
    </row>
    <row r="222" spans="1:5" ht="49.5" outlineLevel="4">
      <c r="A222" s="21" t="s">
        <v>358</v>
      </c>
      <c r="B222" s="22" t="s">
        <v>355</v>
      </c>
      <c r="C222" s="23" t="s">
        <v>357</v>
      </c>
      <c r="D222" s="23" t="s">
        <v>183</v>
      </c>
      <c r="E222" s="24">
        <f>SUM(E223)</f>
        <v>219.10000000000002</v>
      </c>
    </row>
    <row r="223" spans="1:5" ht="16.5" outlineLevel="5">
      <c r="A223" s="27" t="s">
        <v>197</v>
      </c>
      <c r="B223" s="28" t="s">
        <v>355</v>
      </c>
      <c r="C223" s="28" t="s">
        <v>357</v>
      </c>
      <c r="D223" s="28" t="s">
        <v>196</v>
      </c>
      <c r="E223" s="29">
        <f>SUM(212.8+6.3)</f>
        <v>219.10000000000002</v>
      </c>
    </row>
    <row r="224" spans="1:5" ht="16.5" outlineLevel="2">
      <c r="A224" s="21" t="s">
        <v>260</v>
      </c>
      <c r="B224" s="22" t="s">
        <v>355</v>
      </c>
      <c r="C224" s="23" t="s">
        <v>259</v>
      </c>
      <c r="D224" s="23" t="s">
        <v>183</v>
      </c>
      <c r="E224" s="24">
        <f>SUM(E226)</f>
        <v>1547.3</v>
      </c>
    </row>
    <row r="225" spans="1:5" ht="33" outlineLevel="4">
      <c r="A225" s="21" t="s">
        <v>360</v>
      </c>
      <c r="B225" s="22" t="s">
        <v>355</v>
      </c>
      <c r="C225" s="23" t="s">
        <v>359</v>
      </c>
      <c r="D225" s="23" t="s">
        <v>183</v>
      </c>
      <c r="E225" s="24">
        <f>SUM(E226)</f>
        <v>1547.3</v>
      </c>
    </row>
    <row r="226" spans="1:5" ht="16.5" outlineLevel="5">
      <c r="A226" s="27" t="s">
        <v>197</v>
      </c>
      <c r="B226" s="28" t="s">
        <v>355</v>
      </c>
      <c r="C226" s="28" t="s">
        <v>359</v>
      </c>
      <c r="D226" s="28" t="s">
        <v>196</v>
      </c>
      <c r="E226" s="29">
        <f>SUM(1605.1-57.8)</f>
        <v>1547.3</v>
      </c>
    </row>
    <row r="227" spans="1:5" ht="16.5">
      <c r="A227" s="21" t="s">
        <v>362</v>
      </c>
      <c r="B227" s="22" t="s">
        <v>361</v>
      </c>
      <c r="C227" s="23" t="s">
        <v>183</v>
      </c>
      <c r="D227" s="23" t="s">
        <v>183</v>
      </c>
      <c r="E227" s="24">
        <f>SUM(E228+E248+E309+E315)</f>
        <v>207517.5</v>
      </c>
    </row>
    <row r="228" spans="1:5" ht="16.5" outlineLevel="1">
      <c r="A228" s="21" t="s">
        <v>364</v>
      </c>
      <c r="B228" s="22" t="s">
        <v>363</v>
      </c>
      <c r="C228" s="23" t="s">
        <v>183</v>
      </c>
      <c r="D228" s="23" t="s">
        <v>183</v>
      </c>
      <c r="E228" s="24">
        <f>SUM(E229+E239+E245)</f>
        <v>57515.8</v>
      </c>
    </row>
    <row r="229" spans="1:5" ht="16.5" outlineLevel="2">
      <c r="A229" s="21" t="s">
        <v>366</v>
      </c>
      <c r="B229" s="22" t="s">
        <v>363</v>
      </c>
      <c r="C229" s="23" t="s">
        <v>365</v>
      </c>
      <c r="D229" s="23" t="s">
        <v>183</v>
      </c>
      <c r="E229" s="24">
        <f>SUM(E230)</f>
        <v>53875.9</v>
      </c>
    </row>
    <row r="230" spans="1:5" ht="16.5" outlineLevel="3">
      <c r="A230" s="21" t="s">
        <v>368</v>
      </c>
      <c r="B230" s="22" t="s">
        <v>363</v>
      </c>
      <c r="C230" s="23" t="s">
        <v>367</v>
      </c>
      <c r="D230" s="23" t="s">
        <v>183</v>
      </c>
      <c r="E230" s="24">
        <f>SUM(E231+E233+E235+E237)</f>
        <v>53875.9</v>
      </c>
    </row>
    <row r="231" spans="1:5" ht="33" outlineLevel="4">
      <c r="A231" s="21" t="s">
        <v>370</v>
      </c>
      <c r="B231" s="22" t="s">
        <v>363</v>
      </c>
      <c r="C231" s="23" t="s">
        <v>369</v>
      </c>
      <c r="D231" s="23" t="s">
        <v>183</v>
      </c>
      <c r="E231" s="24">
        <f>SUM(E232)</f>
        <v>45</v>
      </c>
    </row>
    <row r="232" spans="1:5" ht="16.5" outlineLevel="5">
      <c r="A232" s="27" t="s">
        <v>372</v>
      </c>
      <c r="B232" s="28" t="s">
        <v>363</v>
      </c>
      <c r="C232" s="28" t="s">
        <v>369</v>
      </c>
      <c r="D232" s="28" t="s">
        <v>371</v>
      </c>
      <c r="E232" s="29">
        <v>45</v>
      </c>
    </row>
    <row r="233" spans="1:5" ht="33" outlineLevel="4">
      <c r="A233" s="21" t="s">
        <v>374</v>
      </c>
      <c r="B233" s="22" t="s">
        <v>363</v>
      </c>
      <c r="C233" s="23" t="s">
        <v>373</v>
      </c>
      <c r="D233" s="23" t="s">
        <v>183</v>
      </c>
      <c r="E233" s="24">
        <f>SUM(E234)</f>
        <v>48997.8</v>
      </c>
    </row>
    <row r="234" spans="1:5" ht="16.5" outlineLevel="5">
      <c r="A234" s="27" t="s">
        <v>376</v>
      </c>
      <c r="B234" s="28" t="s">
        <v>363</v>
      </c>
      <c r="C234" s="28" t="s">
        <v>373</v>
      </c>
      <c r="D234" s="28" t="s">
        <v>375</v>
      </c>
      <c r="E234" s="29">
        <v>48997.8</v>
      </c>
    </row>
    <row r="235" spans="1:5" ht="49.5" outlineLevel="4">
      <c r="A235" s="21" t="s">
        <v>378</v>
      </c>
      <c r="B235" s="22" t="s">
        <v>363</v>
      </c>
      <c r="C235" s="23" t="s">
        <v>377</v>
      </c>
      <c r="D235" s="23" t="s">
        <v>183</v>
      </c>
      <c r="E235" s="24">
        <f>SUM(E236)</f>
        <v>3785</v>
      </c>
    </row>
    <row r="236" spans="1:5" ht="16.5" outlineLevel="5">
      <c r="A236" s="27" t="s">
        <v>376</v>
      </c>
      <c r="B236" s="28" t="s">
        <v>363</v>
      </c>
      <c r="C236" s="28" t="s">
        <v>377</v>
      </c>
      <c r="D236" s="28" t="s">
        <v>375</v>
      </c>
      <c r="E236" s="29">
        <v>3785</v>
      </c>
    </row>
    <row r="237" spans="1:5" ht="49.5" outlineLevel="4">
      <c r="A237" s="21" t="s">
        <v>380</v>
      </c>
      <c r="B237" s="22" t="s">
        <v>363</v>
      </c>
      <c r="C237" s="23" t="s">
        <v>379</v>
      </c>
      <c r="D237" s="23" t="s">
        <v>183</v>
      </c>
      <c r="E237" s="24">
        <f>SUM(E238)</f>
        <v>1048.1</v>
      </c>
    </row>
    <row r="238" spans="1:5" ht="16.5" outlineLevel="5">
      <c r="A238" s="27" t="s">
        <v>376</v>
      </c>
      <c r="B238" s="28" t="s">
        <v>363</v>
      </c>
      <c r="C238" s="28" t="s">
        <v>379</v>
      </c>
      <c r="D238" s="28" t="s">
        <v>375</v>
      </c>
      <c r="E238" s="29">
        <f>SUM(1014.8+33.3)</f>
        <v>1048.1</v>
      </c>
    </row>
    <row r="239" spans="1:5" ht="16.5" outlineLevel="2">
      <c r="A239" s="21" t="s">
        <v>382</v>
      </c>
      <c r="B239" s="22" t="s">
        <v>363</v>
      </c>
      <c r="C239" s="23" t="s">
        <v>381</v>
      </c>
      <c r="D239" s="23" t="s">
        <v>183</v>
      </c>
      <c r="E239" s="24">
        <f>SUM(E240)</f>
        <v>2369.6</v>
      </c>
    </row>
    <row r="240" spans="1:5" ht="33" outlineLevel="3">
      <c r="A240" s="21" t="s">
        <v>384</v>
      </c>
      <c r="B240" s="22" t="s">
        <v>363</v>
      </c>
      <c r="C240" s="23" t="s">
        <v>383</v>
      </c>
      <c r="D240" s="23" t="s">
        <v>183</v>
      </c>
      <c r="E240" s="24">
        <f>SUM(E241+E243)</f>
        <v>2369.6</v>
      </c>
    </row>
    <row r="241" spans="1:5" ht="33" outlineLevel="4">
      <c r="A241" s="21" t="s">
        <v>386</v>
      </c>
      <c r="B241" s="22" t="s">
        <v>363</v>
      </c>
      <c r="C241" s="23" t="s">
        <v>385</v>
      </c>
      <c r="D241" s="23" t="s">
        <v>183</v>
      </c>
      <c r="E241" s="24">
        <f>SUM(E242)</f>
        <v>256.1</v>
      </c>
    </row>
    <row r="242" spans="1:5" ht="16.5" outlineLevel="5">
      <c r="A242" s="27" t="s">
        <v>376</v>
      </c>
      <c r="B242" s="28" t="s">
        <v>363</v>
      </c>
      <c r="C242" s="28" t="s">
        <v>385</v>
      </c>
      <c r="D242" s="28" t="s">
        <v>375</v>
      </c>
      <c r="E242" s="29">
        <v>256.1</v>
      </c>
    </row>
    <row r="243" spans="1:5" ht="33" outlineLevel="4">
      <c r="A243" s="21" t="s">
        <v>388</v>
      </c>
      <c r="B243" s="22" t="s">
        <v>363</v>
      </c>
      <c r="C243" s="23" t="s">
        <v>387</v>
      </c>
      <c r="D243" s="23" t="s">
        <v>183</v>
      </c>
      <c r="E243" s="24">
        <f>SUM(E244)</f>
        <v>2113.5</v>
      </c>
    </row>
    <row r="244" spans="1:8" ht="16.5" outlineLevel="5">
      <c r="A244" s="27" t="s">
        <v>376</v>
      </c>
      <c r="B244" s="28" t="s">
        <v>363</v>
      </c>
      <c r="C244" s="28" t="s">
        <v>387</v>
      </c>
      <c r="D244" s="28" t="s">
        <v>375</v>
      </c>
      <c r="E244" s="29">
        <v>2113.5</v>
      </c>
      <c r="F244" s="29">
        <v>2233.6</v>
      </c>
      <c r="G244">
        <v>-120.1</v>
      </c>
      <c r="H244" s="141">
        <f>SUM(F244:G244)</f>
        <v>2113.5</v>
      </c>
    </row>
    <row r="245" spans="1:5" ht="16.5" outlineLevel="2">
      <c r="A245" s="21" t="s">
        <v>260</v>
      </c>
      <c r="B245" s="22" t="s">
        <v>363</v>
      </c>
      <c r="C245" s="23" t="s">
        <v>259</v>
      </c>
      <c r="D245" s="23" t="s">
        <v>183</v>
      </c>
      <c r="E245" s="24">
        <f>SUM(E247)</f>
        <v>1270.3</v>
      </c>
    </row>
    <row r="246" spans="1:5" ht="33" outlineLevel="4">
      <c r="A246" s="21" t="s">
        <v>390</v>
      </c>
      <c r="B246" s="22" t="s">
        <v>363</v>
      </c>
      <c r="C246" s="23" t="s">
        <v>389</v>
      </c>
      <c r="D246" s="23" t="s">
        <v>183</v>
      </c>
      <c r="E246" s="24">
        <f>SUM(E247)</f>
        <v>1270.3</v>
      </c>
    </row>
    <row r="247" spans="1:5" ht="16.5" outlineLevel="5">
      <c r="A247" s="27" t="s">
        <v>376</v>
      </c>
      <c r="B247" s="28" t="s">
        <v>363</v>
      </c>
      <c r="C247" s="28" t="s">
        <v>389</v>
      </c>
      <c r="D247" s="28" t="s">
        <v>375</v>
      </c>
      <c r="E247" s="29">
        <v>1270.3</v>
      </c>
    </row>
    <row r="248" spans="1:5" ht="16.5" outlineLevel="1">
      <c r="A248" s="21" t="s">
        <v>392</v>
      </c>
      <c r="B248" s="22" t="s">
        <v>391</v>
      </c>
      <c r="C248" s="23" t="s">
        <v>183</v>
      </c>
      <c r="D248" s="23" t="s">
        <v>183</v>
      </c>
      <c r="E248" s="24">
        <f>SUM(E249+E252+E256+E274+E282+E290+E303+E300)</f>
        <v>121178.69999999998</v>
      </c>
    </row>
    <row r="249" spans="1:5" ht="16.5" outlineLevel="2">
      <c r="A249" s="21" t="s">
        <v>231</v>
      </c>
      <c r="B249" s="22" t="s">
        <v>391</v>
      </c>
      <c r="C249" s="23" t="s">
        <v>232</v>
      </c>
      <c r="D249" s="23" t="s">
        <v>183</v>
      </c>
      <c r="E249" s="24">
        <f>SUM(E251)</f>
        <v>104.5</v>
      </c>
    </row>
    <row r="250" spans="1:5" ht="16.5" outlineLevel="3">
      <c r="A250" s="21" t="s">
        <v>234</v>
      </c>
      <c r="B250" s="22" t="s">
        <v>391</v>
      </c>
      <c r="C250" s="23" t="s">
        <v>233</v>
      </c>
      <c r="D250" s="23" t="s">
        <v>183</v>
      </c>
      <c r="E250" s="24">
        <f>SUM(E251)</f>
        <v>104.5</v>
      </c>
    </row>
    <row r="251" spans="1:5" ht="16.5" outlineLevel="5">
      <c r="A251" s="27" t="s">
        <v>376</v>
      </c>
      <c r="B251" s="28" t="s">
        <v>391</v>
      </c>
      <c r="C251" s="28" t="s">
        <v>233</v>
      </c>
      <c r="D251" s="28" t="s">
        <v>375</v>
      </c>
      <c r="E251" s="29">
        <v>104.5</v>
      </c>
    </row>
    <row r="252" spans="1:5" ht="33" outlineLevel="2">
      <c r="A252" s="21" t="s">
        <v>394</v>
      </c>
      <c r="B252" s="22" t="s">
        <v>391</v>
      </c>
      <c r="C252" s="23" t="s">
        <v>393</v>
      </c>
      <c r="D252" s="23" t="s">
        <v>183</v>
      </c>
      <c r="E252" s="24">
        <f>SUM(E255)</f>
        <v>53.9</v>
      </c>
    </row>
    <row r="253" spans="1:5" ht="66" outlineLevel="3">
      <c r="A253" s="21" t="s">
        <v>396</v>
      </c>
      <c r="B253" s="22" t="s">
        <v>391</v>
      </c>
      <c r="C253" s="23" t="s">
        <v>395</v>
      </c>
      <c r="D253" s="23" t="s">
        <v>183</v>
      </c>
      <c r="E253" s="24">
        <f>SUM(E255)</f>
        <v>53.9</v>
      </c>
    </row>
    <row r="254" spans="1:5" ht="33" outlineLevel="4">
      <c r="A254" s="21" t="s">
        <v>398</v>
      </c>
      <c r="B254" s="22" t="s">
        <v>391</v>
      </c>
      <c r="C254" s="23" t="s">
        <v>397</v>
      </c>
      <c r="D254" s="23" t="s">
        <v>183</v>
      </c>
      <c r="E254" s="24">
        <f>SUM(E255)</f>
        <v>53.9</v>
      </c>
    </row>
    <row r="255" spans="1:5" ht="16.5" outlineLevel="5">
      <c r="A255" s="27" t="s">
        <v>323</v>
      </c>
      <c r="B255" s="28" t="s">
        <v>391</v>
      </c>
      <c r="C255" s="28" t="s">
        <v>397</v>
      </c>
      <c r="D255" s="28" t="s">
        <v>322</v>
      </c>
      <c r="E255" s="29">
        <v>53.9</v>
      </c>
    </row>
    <row r="256" spans="1:5" ht="16.5" outlineLevel="2">
      <c r="A256" s="21" t="s">
        <v>400</v>
      </c>
      <c r="B256" s="22" t="s">
        <v>391</v>
      </c>
      <c r="C256" s="23" t="s">
        <v>399</v>
      </c>
      <c r="D256" s="23" t="s">
        <v>183</v>
      </c>
      <c r="E256" s="24">
        <f>SUM(E257)</f>
        <v>70826.3</v>
      </c>
    </row>
    <row r="257" spans="1:5" ht="16.5" outlineLevel="3">
      <c r="A257" s="21" t="s">
        <v>368</v>
      </c>
      <c r="B257" s="22" t="s">
        <v>391</v>
      </c>
      <c r="C257" s="23" t="s">
        <v>401</v>
      </c>
      <c r="D257" s="23" t="s">
        <v>183</v>
      </c>
      <c r="E257" s="24">
        <f>SUM(E258+E260+E263+E266+E267+E269+E271)</f>
        <v>70826.3</v>
      </c>
    </row>
    <row r="258" spans="1:5" ht="33" outlineLevel="4">
      <c r="A258" s="21" t="s">
        <v>370</v>
      </c>
      <c r="B258" s="22" t="s">
        <v>391</v>
      </c>
      <c r="C258" s="23" t="s">
        <v>402</v>
      </c>
      <c r="D258" s="23" t="s">
        <v>183</v>
      </c>
      <c r="E258" s="24">
        <f>SUM(E259)</f>
        <v>164.7</v>
      </c>
    </row>
    <row r="259" spans="1:5" ht="16.5" outlineLevel="5">
      <c r="A259" s="27" t="s">
        <v>372</v>
      </c>
      <c r="B259" s="28" t="s">
        <v>391</v>
      </c>
      <c r="C259" s="28" t="s">
        <v>402</v>
      </c>
      <c r="D259" s="28" t="s">
        <v>371</v>
      </c>
      <c r="E259" s="29">
        <v>164.7</v>
      </c>
    </row>
    <row r="260" spans="1:5" ht="16.5" outlineLevel="4">
      <c r="A260" s="21" t="s">
        <v>392</v>
      </c>
      <c r="B260" s="22" t="s">
        <v>391</v>
      </c>
      <c r="C260" s="23" t="s">
        <v>403</v>
      </c>
      <c r="D260" s="23" t="s">
        <v>183</v>
      </c>
      <c r="E260" s="24">
        <f>SUM(E261:E262)</f>
        <v>16202.699999999999</v>
      </c>
    </row>
    <row r="261" spans="1:5" ht="16.5" outlineLevel="5">
      <c r="A261" s="27" t="s">
        <v>376</v>
      </c>
      <c r="B261" s="28" t="s">
        <v>391</v>
      </c>
      <c r="C261" s="28" t="s">
        <v>403</v>
      </c>
      <c r="D261" s="28" t="s">
        <v>375</v>
      </c>
      <c r="E261" s="29">
        <v>16134.3</v>
      </c>
    </row>
    <row r="262" spans="1:5" ht="16.5" outlineLevel="5">
      <c r="A262" s="27" t="s">
        <v>405</v>
      </c>
      <c r="B262" s="28" t="s">
        <v>391</v>
      </c>
      <c r="C262" s="28" t="s">
        <v>403</v>
      </c>
      <c r="D262" s="28" t="s">
        <v>404</v>
      </c>
      <c r="E262" s="29">
        <v>68.4</v>
      </c>
    </row>
    <row r="263" spans="1:5" ht="49.5" outlineLevel="4">
      <c r="A263" s="21" t="s">
        <v>407</v>
      </c>
      <c r="B263" s="22" t="s">
        <v>391</v>
      </c>
      <c r="C263" s="23" t="s">
        <v>406</v>
      </c>
      <c r="D263" s="23" t="s">
        <v>183</v>
      </c>
      <c r="E263" s="24">
        <f>SUM(E264)</f>
        <v>1574.1</v>
      </c>
    </row>
    <row r="264" spans="1:5" ht="16.5" outlineLevel="5">
      <c r="A264" s="27" t="s">
        <v>376</v>
      </c>
      <c r="B264" s="28" t="s">
        <v>391</v>
      </c>
      <c r="C264" s="28" t="s">
        <v>406</v>
      </c>
      <c r="D264" s="28" t="s">
        <v>375</v>
      </c>
      <c r="E264" s="29">
        <v>1574.1</v>
      </c>
    </row>
    <row r="265" spans="1:5" ht="49.5" outlineLevel="4">
      <c r="A265" s="21" t="s">
        <v>378</v>
      </c>
      <c r="B265" s="22" t="s">
        <v>391</v>
      </c>
      <c r="C265" s="23" t="s">
        <v>408</v>
      </c>
      <c r="D265" s="23" t="s">
        <v>183</v>
      </c>
      <c r="E265" s="24">
        <f>SUM(E266)</f>
        <v>130</v>
      </c>
    </row>
    <row r="266" spans="1:5" ht="16.5" outlineLevel="5">
      <c r="A266" s="27" t="s">
        <v>376</v>
      </c>
      <c r="B266" s="28" t="s">
        <v>391</v>
      </c>
      <c r="C266" s="28" t="s">
        <v>408</v>
      </c>
      <c r="D266" s="28" t="s">
        <v>375</v>
      </c>
      <c r="E266" s="29">
        <v>130</v>
      </c>
    </row>
    <row r="267" spans="1:5" ht="51" customHeight="1" outlineLevel="4">
      <c r="A267" s="21" t="s">
        <v>410</v>
      </c>
      <c r="B267" s="22" t="s">
        <v>391</v>
      </c>
      <c r="C267" s="23" t="s">
        <v>409</v>
      </c>
      <c r="D267" s="23" t="s">
        <v>183</v>
      </c>
      <c r="E267" s="24">
        <f>SUM(E268)</f>
        <v>155.5</v>
      </c>
    </row>
    <row r="268" spans="1:5" ht="16.5" outlineLevel="5">
      <c r="A268" s="27" t="s">
        <v>376</v>
      </c>
      <c r="B268" s="28" t="s">
        <v>391</v>
      </c>
      <c r="C268" s="28" t="s">
        <v>409</v>
      </c>
      <c r="D268" s="28" t="s">
        <v>375</v>
      </c>
      <c r="E268" s="29">
        <f>SUM(150.5+5)</f>
        <v>155.5</v>
      </c>
    </row>
    <row r="269" spans="1:5" ht="66" outlineLevel="4">
      <c r="A269" s="21" t="s">
        <v>412</v>
      </c>
      <c r="B269" s="22" t="s">
        <v>391</v>
      </c>
      <c r="C269" s="23" t="s">
        <v>411</v>
      </c>
      <c r="D269" s="23" t="s">
        <v>183</v>
      </c>
      <c r="E269" s="24">
        <f>SUM(E270)</f>
        <v>903.2</v>
      </c>
    </row>
    <row r="270" spans="1:5" ht="16.5" outlineLevel="5">
      <c r="A270" s="27" t="s">
        <v>376</v>
      </c>
      <c r="B270" s="28" t="s">
        <v>391</v>
      </c>
      <c r="C270" s="28" t="s">
        <v>411</v>
      </c>
      <c r="D270" s="28" t="s">
        <v>375</v>
      </c>
      <c r="E270" s="29">
        <v>903.2</v>
      </c>
    </row>
    <row r="271" spans="1:5" ht="51" customHeight="1" outlineLevel="4">
      <c r="A271" s="21" t="s">
        <v>414</v>
      </c>
      <c r="B271" s="22" t="s">
        <v>391</v>
      </c>
      <c r="C271" s="23" t="s">
        <v>413</v>
      </c>
      <c r="D271" s="23" t="s">
        <v>183</v>
      </c>
      <c r="E271" s="24">
        <f>SUM(E272:E273)</f>
        <v>51696.1</v>
      </c>
    </row>
    <row r="272" spans="1:6" ht="16.5" outlineLevel="5">
      <c r="A272" s="27" t="s">
        <v>376</v>
      </c>
      <c r="B272" s="28" t="s">
        <v>391</v>
      </c>
      <c r="C272" s="28" t="s">
        <v>413</v>
      </c>
      <c r="D272" s="28" t="s">
        <v>375</v>
      </c>
      <c r="E272" s="85">
        <v>51545.4</v>
      </c>
      <c r="F272">
        <v>-0.6</v>
      </c>
    </row>
    <row r="273" spans="1:5" ht="16.5" outlineLevel="5">
      <c r="A273" s="27" t="s">
        <v>405</v>
      </c>
      <c r="B273" s="28" t="s">
        <v>391</v>
      </c>
      <c r="C273" s="28" t="s">
        <v>413</v>
      </c>
      <c r="D273" s="28" t="s">
        <v>404</v>
      </c>
      <c r="E273" s="29">
        <v>150.7</v>
      </c>
    </row>
    <row r="274" spans="1:5" ht="16.5" outlineLevel="2">
      <c r="A274" s="21" t="s">
        <v>416</v>
      </c>
      <c r="B274" s="22" t="s">
        <v>391</v>
      </c>
      <c r="C274" s="23" t="s">
        <v>415</v>
      </c>
      <c r="D274" s="23" t="s">
        <v>183</v>
      </c>
      <c r="E274" s="24">
        <f>SUM(E275)</f>
        <v>24252.1</v>
      </c>
    </row>
    <row r="275" spans="1:5" ht="16.5" outlineLevel="3">
      <c r="A275" s="21" t="s">
        <v>368</v>
      </c>
      <c r="B275" s="22" t="s">
        <v>391</v>
      </c>
      <c r="C275" s="23" t="s">
        <v>417</v>
      </c>
      <c r="D275" s="23" t="s">
        <v>183</v>
      </c>
      <c r="E275" s="24">
        <f>SUM(E276+E278+E280)</f>
        <v>24252.1</v>
      </c>
    </row>
    <row r="276" spans="1:5" ht="33" outlineLevel="4">
      <c r="A276" s="21" t="s">
        <v>419</v>
      </c>
      <c r="B276" s="22" t="s">
        <v>391</v>
      </c>
      <c r="C276" s="23" t="s">
        <v>418</v>
      </c>
      <c r="D276" s="23" t="s">
        <v>183</v>
      </c>
      <c r="E276" s="24">
        <f>SUM(E277)</f>
        <v>19696.3</v>
      </c>
    </row>
    <row r="277" spans="1:5" ht="16.5" outlineLevel="5">
      <c r="A277" s="27" t="s">
        <v>376</v>
      </c>
      <c r="B277" s="28" t="s">
        <v>391</v>
      </c>
      <c r="C277" s="28" t="s">
        <v>418</v>
      </c>
      <c r="D277" s="28" t="s">
        <v>375</v>
      </c>
      <c r="E277" s="29">
        <v>19696.3</v>
      </c>
    </row>
    <row r="278" spans="1:5" ht="52.5" customHeight="1" outlineLevel="4">
      <c r="A278" s="21" t="s">
        <v>410</v>
      </c>
      <c r="B278" s="22" t="s">
        <v>391</v>
      </c>
      <c r="C278" s="23" t="s">
        <v>420</v>
      </c>
      <c r="D278" s="23" t="s">
        <v>183</v>
      </c>
      <c r="E278" s="24">
        <f>SUM(E279)</f>
        <v>5.3</v>
      </c>
    </row>
    <row r="279" spans="1:5" ht="16.5" outlineLevel="5">
      <c r="A279" s="27" t="s">
        <v>376</v>
      </c>
      <c r="B279" s="28" t="s">
        <v>391</v>
      </c>
      <c r="C279" s="28" t="s">
        <v>420</v>
      </c>
      <c r="D279" s="28" t="s">
        <v>375</v>
      </c>
      <c r="E279" s="29">
        <v>5.3</v>
      </c>
    </row>
    <row r="280" spans="1:5" ht="49.5" outlineLevel="4">
      <c r="A280" s="21" t="s">
        <v>422</v>
      </c>
      <c r="B280" s="22" t="s">
        <v>391</v>
      </c>
      <c r="C280" s="23" t="s">
        <v>421</v>
      </c>
      <c r="D280" s="23" t="s">
        <v>183</v>
      </c>
      <c r="E280" s="24">
        <f>SUM(E281)</f>
        <v>4550.5</v>
      </c>
    </row>
    <row r="281" spans="1:5" ht="16.5" outlineLevel="5">
      <c r="A281" s="27" t="s">
        <v>376</v>
      </c>
      <c r="B281" s="28" t="s">
        <v>391</v>
      </c>
      <c r="C281" s="28" t="s">
        <v>421</v>
      </c>
      <c r="D281" s="28" t="s">
        <v>375</v>
      </c>
      <c r="E281" s="29">
        <v>4550.5</v>
      </c>
    </row>
    <row r="282" spans="1:5" ht="16.5" outlineLevel="2">
      <c r="A282" s="21" t="s">
        <v>424</v>
      </c>
      <c r="B282" s="22" t="s">
        <v>391</v>
      </c>
      <c r="C282" s="23" t="s">
        <v>423</v>
      </c>
      <c r="D282" s="23" t="s">
        <v>183</v>
      </c>
      <c r="E282" s="24">
        <f>SUM(E283)</f>
        <v>11652.3</v>
      </c>
    </row>
    <row r="283" spans="1:5" ht="16.5" outlineLevel="3">
      <c r="A283" s="21" t="s">
        <v>368</v>
      </c>
      <c r="B283" s="22" t="s">
        <v>391</v>
      </c>
      <c r="C283" s="23" t="s">
        <v>425</v>
      </c>
      <c r="D283" s="23" t="s">
        <v>183</v>
      </c>
      <c r="E283" s="24">
        <f>SUM(E286+E288+E284)</f>
        <v>11652.3</v>
      </c>
    </row>
    <row r="284" spans="1:5" ht="33" outlineLevel="3">
      <c r="A284" s="93" t="s">
        <v>46</v>
      </c>
      <c r="B284" s="22" t="s">
        <v>391</v>
      </c>
      <c r="C284" s="23" t="s">
        <v>45</v>
      </c>
      <c r="D284" s="23" t="s">
        <v>183</v>
      </c>
      <c r="E284" s="24">
        <f>SUM(E285)</f>
        <v>251.8</v>
      </c>
    </row>
    <row r="285" spans="1:5" ht="16.5" outlineLevel="3">
      <c r="A285" s="27" t="s">
        <v>376</v>
      </c>
      <c r="B285" s="28" t="s">
        <v>391</v>
      </c>
      <c r="C285" s="28" t="s">
        <v>45</v>
      </c>
      <c r="D285" s="28" t="s">
        <v>375</v>
      </c>
      <c r="E285" s="29">
        <v>251.8</v>
      </c>
    </row>
    <row r="286" spans="1:5" ht="49.5" outlineLevel="4">
      <c r="A286" s="21" t="s">
        <v>427</v>
      </c>
      <c r="B286" s="22" t="s">
        <v>391</v>
      </c>
      <c r="C286" s="23" t="s">
        <v>426</v>
      </c>
      <c r="D286" s="23" t="s">
        <v>183</v>
      </c>
      <c r="E286" s="24">
        <f>SUM(E287)</f>
        <v>23.3</v>
      </c>
    </row>
    <row r="287" spans="1:5" ht="16.5" outlineLevel="5">
      <c r="A287" s="27" t="s">
        <v>376</v>
      </c>
      <c r="B287" s="28" t="s">
        <v>391</v>
      </c>
      <c r="C287" s="28" t="s">
        <v>426</v>
      </c>
      <c r="D287" s="28" t="s">
        <v>375</v>
      </c>
      <c r="E287" s="29">
        <f>SUM(22.5+0.8)</f>
        <v>23.3</v>
      </c>
    </row>
    <row r="288" spans="1:5" ht="33" outlineLevel="4">
      <c r="A288" s="21" t="s">
        <v>429</v>
      </c>
      <c r="B288" s="22" t="s">
        <v>391</v>
      </c>
      <c r="C288" s="23" t="s">
        <v>428</v>
      </c>
      <c r="D288" s="23" t="s">
        <v>183</v>
      </c>
      <c r="E288" s="24">
        <f>SUM(E289)</f>
        <v>11377.2</v>
      </c>
    </row>
    <row r="289" spans="1:5" ht="16.5" outlineLevel="5">
      <c r="A289" s="27" t="s">
        <v>376</v>
      </c>
      <c r="B289" s="28" t="s">
        <v>391</v>
      </c>
      <c r="C289" s="28" t="s">
        <v>428</v>
      </c>
      <c r="D289" s="28" t="s">
        <v>375</v>
      </c>
      <c r="E289" s="29">
        <v>11377.2</v>
      </c>
    </row>
    <row r="290" spans="1:5" ht="16.5" outlineLevel="2">
      <c r="A290" s="21" t="s">
        <v>431</v>
      </c>
      <c r="B290" s="22" t="s">
        <v>391</v>
      </c>
      <c r="C290" s="23" t="s">
        <v>430</v>
      </c>
      <c r="D290" s="23" t="s">
        <v>183</v>
      </c>
      <c r="E290" s="24">
        <f>SUM(E291)</f>
        <v>6708.2</v>
      </c>
    </row>
    <row r="291" spans="1:5" ht="16.5" outlineLevel="3">
      <c r="A291" s="21" t="s">
        <v>368</v>
      </c>
      <c r="B291" s="22" t="s">
        <v>391</v>
      </c>
      <c r="C291" s="23" t="s">
        <v>432</v>
      </c>
      <c r="D291" s="23" t="s">
        <v>183</v>
      </c>
      <c r="E291" s="24">
        <f>SUM(E294+E296+E298+E292)</f>
        <v>6708.2</v>
      </c>
    </row>
    <row r="292" spans="1:5" ht="64.5" customHeight="1" outlineLevel="3">
      <c r="A292" s="21" t="s">
        <v>48</v>
      </c>
      <c r="B292" s="22" t="s">
        <v>391</v>
      </c>
      <c r="C292" s="23" t="s">
        <v>47</v>
      </c>
      <c r="D292" s="23" t="s">
        <v>183</v>
      </c>
      <c r="E292" s="24">
        <f>SUM(E293)</f>
        <v>113.9</v>
      </c>
    </row>
    <row r="293" spans="1:5" ht="16.5" outlineLevel="3">
      <c r="A293" s="27" t="s">
        <v>376</v>
      </c>
      <c r="B293" s="28" t="s">
        <v>391</v>
      </c>
      <c r="C293" s="28" t="s">
        <v>47</v>
      </c>
      <c r="D293" s="28" t="s">
        <v>375</v>
      </c>
      <c r="E293" s="29">
        <v>113.9</v>
      </c>
    </row>
    <row r="294" spans="1:5" ht="52.5" customHeight="1" outlineLevel="4">
      <c r="A294" s="21" t="s">
        <v>410</v>
      </c>
      <c r="B294" s="22" t="s">
        <v>391</v>
      </c>
      <c r="C294" s="23" t="s">
        <v>433</v>
      </c>
      <c r="D294" s="23" t="s">
        <v>183</v>
      </c>
      <c r="E294" s="24">
        <f>SUM(E295)</f>
        <v>9.100000000000001</v>
      </c>
    </row>
    <row r="295" spans="1:5" ht="16.5" outlineLevel="5">
      <c r="A295" s="27" t="s">
        <v>376</v>
      </c>
      <c r="B295" s="28" t="s">
        <v>391</v>
      </c>
      <c r="C295" s="28" t="s">
        <v>433</v>
      </c>
      <c r="D295" s="28" t="s">
        <v>375</v>
      </c>
      <c r="E295" s="29">
        <f>SUM(8.8+0.3)</f>
        <v>9.100000000000001</v>
      </c>
    </row>
    <row r="296" spans="1:5" ht="66" outlineLevel="4">
      <c r="A296" s="21" t="s">
        <v>412</v>
      </c>
      <c r="B296" s="22" t="s">
        <v>391</v>
      </c>
      <c r="C296" s="23" t="s">
        <v>434</v>
      </c>
      <c r="D296" s="23" t="s">
        <v>183</v>
      </c>
      <c r="E296" s="24">
        <f>SUM(E297)</f>
        <v>35.1</v>
      </c>
    </row>
    <row r="297" spans="1:5" ht="16.5" outlineLevel="5">
      <c r="A297" s="27" t="s">
        <v>376</v>
      </c>
      <c r="B297" s="28" t="s">
        <v>391</v>
      </c>
      <c r="C297" s="28" t="s">
        <v>434</v>
      </c>
      <c r="D297" s="28" t="s">
        <v>375</v>
      </c>
      <c r="E297" s="29">
        <v>35.1</v>
      </c>
    </row>
    <row r="298" spans="1:5" ht="66" outlineLevel="4">
      <c r="A298" s="46" t="s">
        <v>436</v>
      </c>
      <c r="B298" s="20" t="s">
        <v>391</v>
      </c>
      <c r="C298" s="20" t="s">
        <v>435</v>
      </c>
      <c r="D298" s="20" t="s">
        <v>183</v>
      </c>
      <c r="E298" s="47">
        <f>SUM(E299)</f>
        <v>6550.1</v>
      </c>
    </row>
    <row r="299" spans="1:5" ht="16.5" outlineLevel="5">
      <c r="A299" s="43" t="s">
        <v>376</v>
      </c>
      <c r="B299" s="44" t="s">
        <v>391</v>
      </c>
      <c r="C299" s="44" t="s">
        <v>435</v>
      </c>
      <c r="D299" s="44" t="s">
        <v>375</v>
      </c>
      <c r="E299" s="45">
        <v>6550.1</v>
      </c>
    </row>
    <row r="300" spans="1:5" s="1" customFormat="1" ht="16.5" outlineLevel="5">
      <c r="A300" s="21" t="s">
        <v>459</v>
      </c>
      <c r="B300" s="20" t="s">
        <v>391</v>
      </c>
      <c r="C300" s="20" t="s">
        <v>458</v>
      </c>
      <c r="D300" s="20"/>
      <c r="E300" s="47">
        <f>SUM(E302)</f>
        <v>5500</v>
      </c>
    </row>
    <row r="301" spans="1:5" ht="32.25" customHeight="1" outlineLevel="5">
      <c r="A301" s="43" t="s">
        <v>29</v>
      </c>
      <c r="B301" s="44" t="s">
        <v>391</v>
      </c>
      <c r="C301" s="44" t="s">
        <v>28</v>
      </c>
      <c r="D301" s="44"/>
      <c r="E301" s="45">
        <f>SUM(E302)</f>
        <v>5500</v>
      </c>
    </row>
    <row r="302" spans="1:5" ht="16.5" outlineLevel="5">
      <c r="A302" s="43" t="s">
        <v>376</v>
      </c>
      <c r="B302" s="44" t="s">
        <v>391</v>
      </c>
      <c r="C302" s="44" t="s">
        <v>28</v>
      </c>
      <c r="D302" s="44" t="s">
        <v>375</v>
      </c>
      <c r="E302" s="45">
        <v>5500</v>
      </c>
    </row>
    <row r="303" spans="1:5" ht="16.5" outlineLevel="2">
      <c r="A303" s="21" t="s">
        <v>438</v>
      </c>
      <c r="B303" s="22" t="s">
        <v>391</v>
      </c>
      <c r="C303" s="23" t="s">
        <v>437</v>
      </c>
      <c r="D303" s="23" t="s">
        <v>183</v>
      </c>
      <c r="E303" s="24">
        <f>SUM(E304)</f>
        <v>2081.4</v>
      </c>
    </row>
    <row r="304" spans="1:5" ht="16.5" outlineLevel="3">
      <c r="A304" s="21" t="s">
        <v>440</v>
      </c>
      <c r="B304" s="22" t="s">
        <v>391</v>
      </c>
      <c r="C304" s="23" t="s">
        <v>439</v>
      </c>
      <c r="D304" s="23" t="s">
        <v>183</v>
      </c>
      <c r="E304" s="24">
        <f>SUM(E305+E307)</f>
        <v>2081.4</v>
      </c>
    </row>
    <row r="305" spans="1:5" ht="16.5" outlineLevel="4">
      <c r="A305" s="21" t="s">
        <v>440</v>
      </c>
      <c r="B305" s="22" t="s">
        <v>391</v>
      </c>
      <c r="C305" s="23" t="s">
        <v>439</v>
      </c>
      <c r="D305" s="23" t="s">
        <v>183</v>
      </c>
      <c r="E305" s="24">
        <f>SUM(E306)</f>
        <v>1784.8</v>
      </c>
    </row>
    <row r="306" spans="1:5" ht="16.5" outlineLevel="5">
      <c r="A306" s="27" t="s">
        <v>376</v>
      </c>
      <c r="B306" s="28" t="s">
        <v>391</v>
      </c>
      <c r="C306" s="28" t="s">
        <v>439</v>
      </c>
      <c r="D306" s="28" t="s">
        <v>375</v>
      </c>
      <c r="E306" s="29">
        <v>1784.8</v>
      </c>
    </row>
    <row r="307" spans="1:5" ht="33" outlineLevel="4">
      <c r="A307" s="21" t="s">
        <v>442</v>
      </c>
      <c r="B307" s="22" t="s">
        <v>391</v>
      </c>
      <c r="C307" s="23" t="s">
        <v>441</v>
      </c>
      <c r="D307" s="23" t="s">
        <v>183</v>
      </c>
      <c r="E307" s="24">
        <f>SUM(E308)</f>
        <v>296.6</v>
      </c>
    </row>
    <row r="308" spans="1:5" ht="16.5" outlineLevel="5">
      <c r="A308" s="27" t="s">
        <v>376</v>
      </c>
      <c r="B308" s="28" t="s">
        <v>391</v>
      </c>
      <c r="C308" s="28" t="s">
        <v>441</v>
      </c>
      <c r="D308" s="28" t="s">
        <v>375</v>
      </c>
      <c r="E308" s="29">
        <v>296.6</v>
      </c>
    </row>
    <row r="309" spans="1:5" ht="16.5" outlineLevel="1">
      <c r="A309" s="21" t="s">
        <v>449</v>
      </c>
      <c r="B309" s="22" t="s">
        <v>448</v>
      </c>
      <c r="C309" s="23" t="s">
        <v>183</v>
      </c>
      <c r="D309" s="23" t="s">
        <v>183</v>
      </c>
      <c r="E309" s="24">
        <f>SUM(E310)</f>
        <v>716.4</v>
      </c>
    </row>
    <row r="310" spans="1:5" ht="16.5" outlineLevel="2">
      <c r="A310" s="21" t="s">
        <v>260</v>
      </c>
      <c r="B310" s="22" t="s">
        <v>448</v>
      </c>
      <c r="C310" s="23" t="s">
        <v>259</v>
      </c>
      <c r="D310" s="23" t="s">
        <v>183</v>
      </c>
      <c r="E310" s="24">
        <f>SUM(E311+E313)</f>
        <v>716.4</v>
      </c>
    </row>
    <row r="311" spans="1:5" ht="33" outlineLevel="4">
      <c r="A311" s="21" t="s">
        <v>451</v>
      </c>
      <c r="B311" s="22" t="s">
        <v>448</v>
      </c>
      <c r="C311" s="23" t="s">
        <v>450</v>
      </c>
      <c r="D311" s="23" t="s">
        <v>183</v>
      </c>
      <c r="E311" s="24">
        <f>SUM(E312)</f>
        <v>416.4</v>
      </c>
    </row>
    <row r="312" spans="1:5" ht="16.5" outlineLevel="5">
      <c r="A312" s="27" t="s">
        <v>453</v>
      </c>
      <c r="B312" s="28" t="s">
        <v>448</v>
      </c>
      <c r="C312" s="28" t="s">
        <v>450</v>
      </c>
      <c r="D312" s="28" t="s">
        <v>452</v>
      </c>
      <c r="E312" s="29">
        <v>416.4</v>
      </c>
    </row>
    <row r="313" spans="1:5" ht="33" outlineLevel="4">
      <c r="A313" s="21" t="s">
        <v>455</v>
      </c>
      <c r="B313" s="22" t="s">
        <v>448</v>
      </c>
      <c r="C313" s="23" t="s">
        <v>454</v>
      </c>
      <c r="D313" s="23" t="s">
        <v>183</v>
      </c>
      <c r="E313" s="24">
        <f>SUM(E314)</f>
        <v>300</v>
      </c>
    </row>
    <row r="314" spans="1:5" ht="16.5" outlineLevel="5">
      <c r="A314" s="27" t="s">
        <v>453</v>
      </c>
      <c r="B314" s="28" t="s">
        <v>448</v>
      </c>
      <c r="C314" s="28" t="s">
        <v>454</v>
      </c>
      <c r="D314" s="28" t="s">
        <v>452</v>
      </c>
      <c r="E314" s="29">
        <v>300</v>
      </c>
    </row>
    <row r="315" spans="1:5" ht="16.5" outlineLevel="1">
      <c r="A315" s="21" t="s">
        <v>457</v>
      </c>
      <c r="B315" s="22" t="s">
        <v>456</v>
      </c>
      <c r="C315" s="23" t="s">
        <v>183</v>
      </c>
      <c r="D315" s="23" t="s">
        <v>183</v>
      </c>
      <c r="E315" s="24">
        <f>SUM(E319+E322+E338+E340+E328+E316)</f>
        <v>28106.6</v>
      </c>
    </row>
    <row r="316" spans="1:5" ht="16.5" outlineLevel="1">
      <c r="A316" s="21" t="s">
        <v>231</v>
      </c>
      <c r="B316" s="22" t="s">
        <v>456</v>
      </c>
      <c r="C316" s="23" t="s">
        <v>232</v>
      </c>
      <c r="D316" s="23" t="s">
        <v>183</v>
      </c>
      <c r="E316" s="24">
        <f>SUM(E318)</f>
        <v>36</v>
      </c>
    </row>
    <row r="317" spans="1:5" ht="16.5" outlineLevel="1">
      <c r="A317" s="21" t="s">
        <v>234</v>
      </c>
      <c r="B317" s="22" t="s">
        <v>456</v>
      </c>
      <c r="C317" s="23" t="s">
        <v>233</v>
      </c>
      <c r="D317" s="23" t="s">
        <v>183</v>
      </c>
      <c r="E317" s="24">
        <f>SUM(E318)</f>
        <v>36</v>
      </c>
    </row>
    <row r="318" spans="1:5" ht="16.5" outlineLevel="1">
      <c r="A318" s="27" t="s">
        <v>376</v>
      </c>
      <c r="B318" s="28" t="s">
        <v>456</v>
      </c>
      <c r="C318" s="28" t="s">
        <v>233</v>
      </c>
      <c r="D318" s="28" t="s">
        <v>375</v>
      </c>
      <c r="E318" s="29">
        <v>36</v>
      </c>
    </row>
    <row r="319" spans="1:5" ht="16.5" outlineLevel="2">
      <c r="A319" s="21" t="s">
        <v>459</v>
      </c>
      <c r="B319" s="22" t="s">
        <v>456</v>
      </c>
      <c r="C319" s="23" t="s">
        <v>458</v>
      </c>
      <c r="D319" s="23" t="s">
        <v>183</v>
      </c>
      <c r="E319" s="24">
        <f>SUM(E321)</f>
        <v>375</v>
      </c>
    </row>
    <row r="320" spans="1:5" ht="16.5" outlineLevel="3">
      <c r="A320" s="21" t="s">
        <v>461</v>
      </c>
      <c r="B320" s="22" t="s">
        <v>456</v>
      </c>
      <c r="C320" s="23" t="s">
        <v>460</v>
      </c>
      <c r="D320" s="23" t="s">
        <v>183</v>
      </c>
      <c r="E320" s="24">
        <f>SUM(E321)</f>
        <v>375</v>
      </c>
    </row>
    <row r="321" spans="1:5" ht="16.5" outlineLevel="5">
      <c r="A321" s="27" t="s">
        <v>376</v>
      </c>
      <c r="B321" s="28" t="s">
        <v>456</v>
      </c>
      <c r="C321" s="28" t="s">
        <v>460</v>
      </c>
      <c r="D321" s="28" t="s">
        <v>375</v>
      </c>
      <c r="E321" s="29">
        <v>375</v>
      </c>
    </row>
    <row r="322" spans="1:5" ht="47.25" customHeight="1" outlineLevel="2">
      <c r="A322" s="21" t="s">
        <v>444</v>
      </c>
      <c r="B322" s="22" t="s">
        <v>456</v>
      </c>
      <c r="C322" s="23" t="s">
        <v>443</v>
      </c>
      <c r="D322" s="23" t="s">
        <v>183</v>
      </c>
      <c r="E322" s="24">
        <f>SUM(E323)</f>
        <v>11881.5</v>
      </c>
    </row>
    <row r="323" spans="1:5" ht="16.5" outlineLevel="3">
      <c r="A323" s="21" t="s">
        <v>368</v>
      </c>
      <c r="B323" s="22" t="s">
        <v>456</v>
      </c>
      <c r="C323" s="23" t="s">
        <v>445</v>
      </c>
      <c r="D323" s="23" t="s">
        <v>183</v>
      </c>
      <c r="E323" s="24">
        <f>SUM(E324+E326)</f>
        <v>11881.5</v>
      </c>
    </row>
    <row r="324" spans="1:5" ht="33" outlineLevel="4">
      <c r="A324" s="21" t="s">
        <v>463</v>
      </c>
      <c r="B324" s="22" t="s">
        <v>456</v>
      </c>
      <c r="C324" s="23" t="s">
        <v>462</v>
      </c>
      <c r="D324" s="23" t="s">
        <v>183</v>
      </c>
      <c r="E324" s="24">
        <f>SUM(E325)</f>
        <v>0</v>
      </c>
    </row>
    <row r="325" spans="1:8" ht="16.5" outlineLevel="5">
      <c r="A325" s="27" t="s">
        <v>465</v>
      </c>
      <c r="B325" s="28" t="s">
        <v>456</v>
      </c>
      <c r="C325" s="28" t="s">
        <v>462</v>
      </c>
      <c r="D325" s="28" t="s">
        <v>464</v>
      </c>
      <c r="E325" s="29"/>
      <c r="F325">
        <v>29.9</v>
      </c>
      <c r="G325">
        <v>-29.9</v>
      </c>
      <c r="H325">
        <f>SUM(F325:G325)</f>
        <v>0</v>
      </c>
    </row>
    <row r="326" spans="1:5" ht="66" outlineLevel="4">
      <c r="A326" s="21" t="s">
        <v>447</v>
      </c>
      <c r="B326" s="22" t="s">
        <v>456</v>
      </c>
      <c r="C326" s="23" t="s">
        <v>446</v>
      </c>
      <c r="D326" s="23" t="s">
        <v>183</v>
      </c>
      <c r="E326" s="24">
        <f>SUM(E327)</f>
        <v>11881.5</v>
      </c>
    </row>
    <row r="327" spans="1:5" ht="16.5" outlineLevel="5">
      <c r="A327" s="40" t="s">
        <v>376</v>
      </c>
      <c r="B327" s="41" t="s">
        <v>456</v>
      </c>
      <c r="C327" s="41" t="s">
        <v>446</v>
      </c>
      <c r="D327" s="41" t="s">
        <v>375</v>
      </c>
      <c r="E327" s="42">
        <f>SUM(11881.5)</f>
        <v>11881.5</v>
      </c>
    </row>
    <row r="328" spans="1:5" ht="16.5" outlineLevel="5">
      <c r="A328" s="46" t="s">
        <v>382</v>
      </c>
      <c r="B328" s="20" t="s">
        <v>456</v>
      </c>
      <c r="C328" s="20" t="s">
        <v>381</v>
      </c>
      <c r="D328" s="20" t="s">
        <v>183</v>
      </c>
      <c r="E328" s="47">
        <f>SUM(E329+E331)</f>
        <v>295.7</v>
      </c>
    </row>
    <row r="329" spans="1:5" s="1" customFormat="1" ht="33" outlineLevel="5">
      <c r="A329" s="46" t="s">
        <v>9</v>
      </c>
      <c r="B329" s="20" t="s">
        <v>456</v>
      </c>
      <c r="C329" s="20" t="s">
        <v>8</v>
      </c>
      <c r="D329" s="20"/>
      <c r="E329" s="47">
        <f>SUM(E330)</f>
        <v>59</v>
      </c>
    </row>
    <row r="330" spans="1:5" ht="16.5" outlineLevel="5">
      <c r="A330" s="40" t="s">
        <v>376</v>
      </c>
      <c r="B330" s="44" t="s">
        <v>456</v>
      </c>
      <c r="C330" s="44" t="s">
        <v>8</v>
      </c>
      <c r="D330" s="44" t="s">
        <v>375</v>
      </c>
      <c r="E330" s="45">
        <v>59</v>
      </c>
    </row>
    <row r="331" spans="1:5" s="1" customFormat="1" ht="16.5" outlineLevel="5">
      <c r="A331" s="46" t="s">
        <v>622</v>
      </c>
      <c r="B331" s="20" t="s">
        <v>456</v>
      </c>
      <c r="C331" s="20" t="s">
        <v>621</v>
      </c>
      <c r="D331" s="20" t="s">
        <v>183</v>
      </c>
      <c r="E331" s="47">
        <f>SUM(E333+E334+E336)</f>
        <v>236.7</v>
      </c>
    </row>
    <row r="332" spans="1:5" ht="66" outlineLevel="5">
      <c r="A332" s="43" t="s">
        <v>624</v>
      </c>
      <c r="B332" s="44" t="s">
        <v>456</v>
      </c>
      <c r="C332" s="44" t="s">
        <v>623</v>
      </c>
      <c r="D332" s="44" t="s">
        <v>183</v>
      </c>
      <c r="E332" s="45">
        <f>SUM(E333)</f>
        <v>57.5</v>
      </c>
    </row>
    <row r="333" spans="1:5" ht="16.5" outlineLevel="5">
      <c r="A333" s="43" t="s">
        <v>376</v>
      </c>
      <c r="B333" s="44" t="s">
        <v>456</v>
      </c>
      <c r="C333" s="44" t="s">
        <v>623</v>
      </c>
      <c r="D333" s="44" t="s">
        <v>375</v>
      </c>
      <c r="E333" s="45">
        <v>57.5</v>
      </c>
    </row>
    <row r="334" spans="1:5" ht="51.75" customHeight="1" outlineLevel="5">
      <c r="A334" s="124" t="s">
        <v>27</v>
      </c>
      <c r="B334" s="44" t="s">
        <v>456</v>
      </c>
      <c r="C334" s="44" t="s">
        <v>23</v>
      </c>
      <c r="D334" s="44" t="s">
        <v>183</v>
      </c>
      <c r="E334" s="45">
        <f>SUM(E335)</f>
        <v>73.2</v>
      </c>
    </row>
    <row r="335" spans="1:5" ht="16.5" outlineLevel="5">
      <c r="A335" s="43" t="s">
        <v>376</v>
      </c>
      <c r="B335" s="44" t="s">
        <v>456</v>
      </c>
      <c r="C335" s="44" t="s">
        <v>23</v>
      </c>
      <c r="D335" s="44" t="s">
        <v>375</v>
      </c>
      <c r="E335" s="45">
        <v>73.2</v>
      </c>
    </row>
    <row r="336" spans="1:5" ht="33" customHeight="1" outlineLevel="5">
      <c r="A336" s="124" t="s">
        <v>31</v>
      </c>
      <c r="B336" s="44" t="s">
        <v>456</v>
      </c>
      <c r="C336" s="44" t="s">
        <v>30</v>
      </c>
      <c r="D336" s="44" t="s">
        <v>183</v>
      </c>
      <c r="E336" s="45">
        <f>SUM(E337)</f>
        <v>106</v>
      </c>
    </row>
    <row r="337" spans="1:5" ht="16.5" outlineLevel="5">
      <c r="A337" s="43" t="s">
        <v>376</v>
      </c>
      <c r="B337" s="44" t="s">
        <v>456</v>
      </c>
      <c r="C337" s="44" t="s">
        <v>30</v>
      </c>
      <c r="D337" s="44" t="s">
        <v>375</v>
      </c>
      <c r="E337" s="45">
        <v>106</v>
      </c>
    </row>
    <row r="338" spans="1:5" ht="16.5" outlineLevel="2">
      <c r="A338" s="21" t="s">
        <v>258</v>
      </c>
      <c r="B338" s="22" t="s">
        <v>456</v>
      </c>
      <c r="C338" s="23" t="s">
        <v>257</v>
      </c>
      <c r="D338" s="23" t="s">
        <v>183</v>
      </c>
      <c r="E338" s="24">
        <f>SUM(E339)</f>
        <v>5940.6</v>
      </c>
    </row>
    <row r="339" spans="1:5" ht="16.5" outlineLevel="5">
      <c r="A339" s="27" t="s">
        <v>376</v>
      </c>
      <c r="B339" s="28" t="s">
        <v>456</v>
      </c>
      <c r="C339" s="28" t="s">
        <v>257</v>
      </c>
      <c r="D339" s="28" t="s">
        <v>375</v>
      </c>
      <c r="E339" s="29">
        <v>5940.6</v>
      </c>
    </row>
    <row r="340" spans="1:5" ht="16.5" outlineLevel="2">
      <c r="A340" s="21" t="s">
        <v>260</v>
      </c>
      <c r="B340" s="22" t="s">
        <v>456</v>
      </c>
      <c r="C340" s="23" t="s">
        <v>259</v>
      </c>
      <c r="D340" s="23" t="s">
        <v>183</v>
      </c>
      <c r="E340" s="24">
        <f>SUM(E341+E343+E347+E350+E345)</f>
        <v>9577.8</v>
      </c>
    </row>
    <row r="341" spans="1:5" ht="30" customHeight="1" outlineLevel="4">
      <c r="A341" s="21" t="s">
        <v>292</v>
      </c>
      <c r="B341" s="22" t="s">
        <v>456</v>
      </c>
      <c r="C341" s="23" t="s">
        <v>291</v>
      </c>
      <c r="D341" s="23" t="s">
        <v>183</v>
      </c>
      <c r="E341" s="24">
        <f>SUM(E342)</f>
        <v>5</v>
      </c>
    </row>
    <row r="342" spans="1:5" ht="16.5" outlineLevel="5">
      <c r="A342" s="27" t="s">
        <v>376</v>
      </c>
      <c r="B342" s="28" t="s">
        <v>456</v>
      </c>
      <c r="C342" s="28" t="s">
        <v>291</v>
      </c>
      <c r="D342" s="28" t="s">
        <v>375</v>
      </c>
      <c r="E342" s="29">
        <v>5</v>
      </c>
    </row>
    <row r="343" spans="1:5" ht="33" outlineLevel="4">
      <c r="A343" s="21" t="s">
        <v>467</v>
      </c>
      <c r="B343" s="22" t="s">
        <v>456</v>
      </c>
      <c r="C343" s="23" t="s">
        <v>466</v>
      </c>
      <c r="D343" s="23" t="s">
        <v>183</v>
      </c>
      <c r="E343" s="24">
        <f>SUM(E344)</f>
        <v>1541.4</v>
      </c>
    </row>
    <row r="344" spans="1:5" ht="16.5" outlineLevel="5">
      <c r="A344" s="43" t="s">
        <v>376</v>
      </c>
      <c r="B344" s="44" t="s">
        <v>456</v>
      </c>
      <c r="C344" s="44" t="s">
        <v>466</v>
      </c>
      <c r="D344" s="44" t="s">
        <v>375</v>
      </c>
      <c r="E344" s="45">
        <v>1541.4</v>
      </c>
    </row>
    <row r="345" spans="1:5" ht="49.5" outlineLevel="5">
      <c r="A345" s="43" t="s">
        <v>666</v>
      </c>
      <c r="B345" s="22" t="s">
        <v>456</v>
      </c>
      <c r="C345" s="23" t="s">
        <v>667</v>
      </c>
      <c r="D345" s="23" t="s">
        <v>183</v>
      </c>
      <c r="E345" s="24">
        <f>SUM(E346)</f>
        <v>7095.2</v>
      </c>
    </row>
    <row r="346" spans="1:5" ht="16.5" outlineLevel="5">
      <c r="A346" s="43" t="s">
        <v>376</v>
      </c>
      <c r="B346" s="44" t="s">
        <v>456</v>
      </c>
      <c r="C346" s="44" t="s">
        <v>667</v>
      </c>
      <c r="D346" s="44" t="s">
        <v>375</v>
      </c>
      <c r="E346" s="45">
        <v>7095.2</v>
      </c>
    </row>
    <row r="347" spans="1:5" ht="33" outlineLevel="4">
      <c r="A347" s="21" t="s">
        <v>469</v>
      </c>
      <c r="B347" s="22" t="s">
        <v>456</v>
      </c>
      <c r="C347" s="23" t="s">
        <v>468</v>
      </c>
      <c r="D347" s="23" t="s">
        <v>183</v>
      </c>
      <c r="E347" s="24">
        <f>SUM(E348:E349)</f>
        <v>603.4</v>
      </c>
    </row>
    <row r="348" spans="1:5" ht="16.5" outlineLevel="5">
      <c r="A348" s="27" t="s">
        <v>376</v>
      </c>
      <c r="B348" s="28" t="s">
        <v>456</v>
      </c>
      <c r="C348" s="28" t="s">
        <v>468</v>
      </c>
      <c r="D348" s="28" t="s">
        <v>375</v>
      </c>
      <c r="E348" s="29">
        <v>600</v>
      </c>
    </row>
    <row r="349" spans="1:5" ht="34.5" customHeight="1" outlineLevel="5">
      <c r="A349" s="90" t="s">
        <v>52</v>
      </c>
      <c r="B349" s="28" t="s">
        <v>456</v>
      </c>
      <c r="C349" s="28" t="s">
        <v>468</v>
      </c>
      <c r="D349" s="91" t="s">
        <v>51</v>
      </c>
      <c r="E349" s="92">
        <v>3.4</v>
      </c>
    </row>
    <row r="350" spans="1:5" ht="16.5" outlineLevel="4">
      <c r="A350" s="21" t="s">
        <v>471</v>
      </c>
      <c r="B350" s="22" t="s">
        <v>456</v>
      </c>
      <c r="C350" s="23" t="s">
        <v>470</v>
      </c>
      <c r="D350" s="23" t="s">
        <v>183</v>
      </c>
      <c r="E350" s="24">
        <f>SUM(E351)</f>
        <v>332.8</v>
      </c>
    </row>
    <row r="351" spans="1:5" ht="16.5" outlineLevel="5">
      <c r="A351" s="27" t="s">
        <v>376</v>
      </c>
      <c r="B351" s="28" t="s">
        <v>456</v>
      </c>
      <c r="C351" s="28" t="s">
        <v>470</v>
      </c>
      <c r="D351" s="28" t="s">
        <v>375</v>
      </c>
      <c r="E351" s="29">
        <v>332.8</v>
      </c>
    </row>
    <row r="352" spans="1:5" ht="33">
      <c r="A352" s="21" t="s">
        <v>473</v>
      </c>
      <c r="B352" s="22" t="s">
        <v>472</v>
      </c>
      <c r="C352" s="23" t="s">
        <v>183</v>
      </c>
      <c r="D352" s="23" t="s">
        <v>183</v>
      </c>
      <c r="E352" s="24">
        <f>SUM(E353+E379)</f>
        <v>31374.099999999995</v>
      </c>
    </row>
    <row r="353" spans="1:5" ht="16.5" outlineLevel="1">
      <c r="A353" s="21" t="s">
        <v>475</v>
      </c>
      <c r="B353" s="22" t="s">
        <v>474</v>
      </c>
      <c r="C353" s="23" t="s">
        <v>183</v>
      </c>
      <c r="D353" s="23" t="s">
        <v>183</v>
      </c>
      <c r="E353" s="24">
        <f>SUM(E354+E358+E362+E368+E374)</f>
        <v>28589.599999999995</v>
      </c>
    </row>
    <row r="354" spans="1:5" ht="33" outlineLevel="2">
      <c r="A354" s="21" t="s">
        <v>477</v>
      </c>
      <c r="B354" s="22" t="s">
        <v>474</v>
      </c>
      <c r="C354" s="23" t="s">
        <v>476</v>
      </c>
      <c r="D354" s="23" t="s">
        <v>183</v>
      </c>
      <c r="E354" s="24">
        <f>SUM(E355)</f>
        <v>20484.8</v>
      </c>
    </row>
    <row r="355" spans="1:5" ht="16.5" outlineLevel="3">
      <c r="A355" s="21" t="s">
        <v>368</v>
      </c>
      <c r="B355" s="22" t="s">
        <v>474</v>
      </c>
      <c r="C355" s="23" t="s">
        <v>478</v>
      </c>
      <c r="D355" s="23" t="s">
        <v>183</v>
      </c>
      <c r="E355" s="24">
        <f>SUM(E357)</f>
        <v>20484.8</v>
      </c>
    </row>
    <row r="356" spans="1:5" ht="33" outlineLevel="4">
      <c r="A356" s="21" t="s">
        <v>480</v>
      </c>
      <c r="B356" s="22" t="s">
        <v>474</v>
      </c>
      <c r="C356" s="23" t="s">
        <v>479</v>
      </c>
      <c r="D356" s="23" t="s">
        <v>183</v>
      </c>
      <c r="E356" s="24">
        <f>SUM(E357)</f>
        <v>20484.8</v>
      </c>
    </row>
    <row r="357" spans="1:5" ht="16.5" outlineLevel="5">
      <c r="A357" s="27" t="s">
        <v>376</v>
      </c>
      <c r="B357" s="28" t="s">
        <v>474</v>
      </c>
      <c r="C357" s="28" t="s">
        <v>479</v>
      </c>
      <c r="D357" s="28" t="s">
        <v>375</v>
      </c>
      <c r="E357" s="29">
        <v>20484.8</v>
      </c>
    </row>
    <row r="358" spans="1:5" ht="16.5" outlineLevel="2">
      <c r="A358" s="21" t="s">
        <v>482</v>
      </c>
      <c r="B358" s="22" t="s">
        <v>474</v>
      </c>
      <c r="C358" s="23" t="s">
        <v>481</v>
      </c>
      <c r="D358" s="23" t="s">
        <v>183</v>
      </c>
      <c r="E358" s="24">
        <f>SUM(E361)</f>
        <v>1028.6</v>
      </c>
    </row>
    <row r="359" spans="1:5" ht="16.5" outlineLevel="3">
      <c r="A359" s="21" t="s">
        <v>368</v>
      </c>
      <c r="B359" s="22" t="s">
        <v>474</v>
      </c>
      <c r="C359" s="23" t="s">
        <v>483</v>
      </c>
      <c r="D359" s="23" t="s">
        <v>183</v>
      </c>
      <c r="E359" s="24">
        <f>SUM(E361)</f>
        <v>1028.6</v>
      </c>
    </row>
    <row r="360" spans="1:5" ht="33" outlineLevel="4">
      <c r="A360" s="21" t="s">
        <v>485</v>
      </c>
      <c r="B360" s="22" t="s">
        <v>474</v>
      </c>
      <c r="C360" s="23" t="s">
        <v>484</v>
      </c>
      <c r="D360" s="23" t="s">
        <v>183</v>
      </c>
      <c r="E360" s="24">
        <f>SUM(E361)</f>
        <v>1028.6</v>
      </c>
    </row>
    <row r="361" spans="1:5" ht="16.5" outlineLevel="5">
      <c r="A361" s="27" t="s">
        <v>376</v>
      </c>
      <c r="B361" s="28" t="s">
        <v>474</v>
      </c>
      <c r="C361" s="28" t="s">
        <v>484</v>
      </c>
      <c r="D361" s="28" t="s">
        <v>375</v>
      </c>
      <c r="E361" s="29">
        <v>1028.6</v>
      </c>
    </row>
    <row r="362" spans="1:5" ht="16.5" outlineLevel="2">
      <c r="A362" s="21" t="s">
        <v>487</v>
      </c>
      <c r="B362" s="22" t="s">
        <v>474</v>
      </c>
      <c r="C362" s="23" t="s">
        <v>486</v>
      </c>
      <c r="D362" s="23" t="s">
        <v>183</v>
      </c>
      <c r="E362" s="24">
        <f>SUM(E363)</f>
        <v>5063.299999999999</v>
      </c>
    </row>
    <row r="363" spans="1:5" ht="16.5" outlineLevel="3">
      <c r="A363" s="21" t="s">
        <v>368</v>
      </c>
      <c r="B363" s="22" t="s">
        <v>474</v>
      </c>
      <c r="C363" s="23" t="s">
        <v>488</v>
      </c>
      <c r="D363" s="23" t="s">
        <v>183</v>
      </c>
      <c r="E363" s="24">
        <f>SUM(E364+E366)</f>
        <v>5063.299999999999</v>
      </c>
    </row>
    <row r="364" spans="1:5" ht="33" outlineLevel="4">
      <c r="A364" s="21" t="s">
        <v>490</v>
      </c>
      <c r="B364" s="22" t="s">
        <v>474</v>
      </c>
      <c r="C364" s="23" t="s">
        <v>489</v>
      </c>
      <c r="D364" s="23" t="s">
        <v>183</v>
      </c>
      <c r="E364" s="24">
        <f>SUM(E365)</f>
        <v>4393.9</v>
      </c>
    </row>
    <row r="365" spans="1:5" ht="16.5" outlineLevel="5">
      <c r="A365" s="27" t="s">
        <v>376</v>
      </c>
      <c r="B365" s="28" t="s">
        <v>474</v>
      </c>
      <c r="C365" s="28" t="s">
        <v>489</v>
      </c>
      <c r="D365" s="28" t="s">
        <v>375</v>
      </c>
      <c r="E365" s="29">
        <v>4393.9</v>
      </c>
    </row>
    <row r="366" spans="1:5" ht="49.5" customHeight="1" outlineLevel="4">
      <c r="A366" s="21" t="s">
        <v>410</v>
      </c>
      <c r="B366" s="22" t="s">
        <v>474</v>
      </c>
      <c r="C366" s="23" t="s">
        <v>491</v>
      </c>
      <c r="D366" s="23" t="s">
        <v>183</v>
      </c>
      <c r="E366" s="24">
        <f>SUM(E367)</f>
        <v>669.4</v>
      </c>
    </row>
    <row r="367" spans="1:5" ht="16.5" outlineLevel="5">
      <c r="A367" s="27" t="s">
        <v>376</v>
      </c>
      <c r="B367" s="28" t="s">
        <v>474</v>
      </c>
      <c r="C367" s="28" t="s">
        <v>491</v>
      </c>
      <c r="D367" s="28" t="s">
        <v>375</v>
      </c>
      <c r="E367" s="29">
        <v>669.4</v>
      </c>
    </row>
    <row r="368" spans="1:5" ht="33" outlineLevel="2">
      <c r="A368" s="21" t="s">
        <v>493</v>
      </c>
      <c r="B368" s="22" t="s">
        <v>474</v>
      </c>
      <c r="C368" s="23" t="s">
        <v>492</v>
      </c>
      <c r="D368" s="23" t="s">
        <v>183</v>
      </c>
      <c r="E368" s="24">
        <f>SUM(E369)</f>
        <v>140.3</v>
      </c>
    </row>
    <row r="369" spans="1:5" ht="49.5" outlineLevel="3">
      <c r="A369" s="21" t="s">
        <v>495</v>
      </c>
      <c r="B369" s="22" t="s">
        <v>474</v>
      </c>
      <c r="C369" s="23" t="s">
        <v>494</v>
      </c>
      <c r="D369" s="23" t="s">
        <v>183</v>
      </c>
      <c r="E369" s="24">
        <f>SUM(E370+E372)</f>
        <v>140.3</v>
      </c>
    </row>
    <row r="370" spans="1:5" ht="49.5" outlineLevel="4">
      <c r="A370" s="21" t="s">
        <v>495</v>
      </c>
      <c r="B370" s="22" t="s">
        <v>474</v>
      </c>
      <c r="C370" s="23" t="s">
        <v>494</v>
      </c>
      <c r="D370" s="23" t="s">
        <v>183</v>
      </c>
      <c r="E370" s="24">
        <f>SUM(E371)</f>
        <v>101.6</v>
      </c>
    </row>
    <row r="371" spans="1:5" ht="16.5" outlineLevel="5">
      <c r="A371" s="27" t="s">
        <v>376</v>
      </c>
      <c r="B371" s="28" t="s">
        <v>474</v>
      </c>
      <c r="C371" s="28" t="s">
        <v>494</v>
      </c>
      <c r="D371" s="28" t="s">
        <v>375</v>
      </c>
      <c r="E371" s="29">
        <v>101.6</v>
      </c>
    </row>
    <row r="372" spans="1:5" ht="33" outlineLevel="4">
      <c r="A372" s="21" t="s">
        <v>497</v>
      </c>
      <c r="B372" s="22" t="s">
        <v>474</v>
      </c>
      <c r="C372" s="23" t="s">
        <v>496</v>
      </c>
      <c r="D372" s="23" t="s">
        <v>183</v>
      </c>
      <c r="E372" s="24">
        <f>SUM(E373)</f>
        <v>38.7</v>
      </c>
    </row>
    <row r="373" spans="1:5" ht="16.5" outlineLevel="5">
      <c r="A373" s="27" t="s">
        <v>376</v>
      </c>
      <c r="B373" s="28" t="s">
        <v>474</v>
      </c>
      <c r="C373" s="28" t="s">
        <v>496</v>
      </c>
      <c r="D373" s="28" t="s">
        <v>375</v>
      </c>
      <c r="E373" s="29">
        <v>38.7</v>
      </c>
    </row>
    <row r="374" spans="1:5" ht="16.5" outlineLevel="2">
      <c r="A374" s="21" t="s">
        <v>260</v>
      </c>
      <c r="B374" s="22" t="s">
        <v>474</v>
      </c>
      <c r="C374" s="23" t="s">
        <v>259</v>
      </c>
      <c r="D374" s="23" t="s">
        <v>183</v>
      </c>
      <c r="E374" s="24">
        <f>SUM(E376+E377)</f>
        <v>1872.6</v>
      </c>
    </row>
    <row r="375" spans="1:5" ht="33" outlineLevel="4">
      <c r="A375" s="21" t="s">
        <v>499</v>
      </c>
      <c r="B375" s="22" t="s">
        <v>474</v>
      </c>
      <c r="C375" s="23" t="s">
        <v>498</v>
      </c>
      <c r="D375" s="23" t="s">
        <v>183</v>
      </c>
      <c r="E375" s="24">
        <f>SUM(E376)</f>
        <v>1307.2</v>
      </c>
    </row>
    <row r="376" spans="1:5" ht="16.5" outlineLevel="5">
      <c r="A376" s="27" t="s">
        <v>376</v>
      </c>
      <c r="B376" s="28" t="s">
        <v>474</v>
      </c>
      <c r="C376" s="28" t="s">
        <v>498</v>
      </c>
      <c r="D376" s="28" t="s">
        <v>375</v>
      </c>
      <c r="E376" s="29">
        <v>1307.2</v>
      </c>
    </row>
    <row r="377" spans="1:5" ht="49.5" outlineLevel="5">
      <c r="A377" s="90" t="s">
        <v>11</v>
      </c>
      <c r="B377" s="22" t="s">
        <v>474</v>
      </c>
      <c r="C377" s="23" t="s">
        <v>10</v>
      </c>
      <c r="D377" s="23" t="s">
        <v>183</v>
      </c>
      <c r="E377" s="24">
        <f>SUM(E378)</f>
        <v>565.4</v>
      </c>
    </row>
    <row r="378" spans="1:5" ht="16.5" outlineLevel="5">
      <c r="A378" s="27" t="s">
        <v>376</v>
      </c>
      <c r="B378" s="28" t="s">
        <v>474</v>
      </c>
      <c r="C378" s="28" t="s">
        <v>10</v>
      </c>
      <c r="D378" s="28" t="s">
        <v>375</v>
      </c>
      <c r="E378" s="29">
        <v>565.4</v>
      </c>
    </row>
    <row r="379" spans="1:5" ht="33" outlineLevel="1">
      <c r="A379" s="21" t="s">
        <v>501</v>
      </c>
      <c r="B379" s="22" t="s">
        <v>500</v>
      </c>
      <c r="C379" s="23" t="s">
        <v>183</v>
      </c>
      <c r="D379" s="23" t="s">
        <v>183</v>
      </c>
      <c r="E379" s="24">
        <f>SUM(E380+E384)</f>
        <v>2784.5</v>
      </c>
    </row>
    <row r="380" spans="1:5" ht="49.5" customHeight="1" outlineLevel="2">
      <c r="A380" s="21" t="s">
        <v>444</v>
      </c>
      <c r="B380" s="22" t="s">
        <v>500</v>
      </c>
      <c r="C380" s="23" t="s">
        <v>443</v>
      </c>
      <c r="D380" s="23" t="s">
        <v>183</v>
      </c>
      <c r="E380" s="24">
        <f>SUM(E383)</f>
        <v>2255.5</v>
      </c>
    </row>
    <row r="381" spans="1:5" ht="16.5" outlineLevel="3">
      <c r="A381" s="21" t="s">
        <v>368</v>
      </c>
      <c r="B381" s="22" t="s">
        <v>500</v>
      </c>
      <c r="C381" s="23" t="s">
        <v>445</v>
      </c>
      <c r="D381" s="23" t="s">
        <v>183</v>
      </c>
      <c r="E381" s="24">
        <f>SUM(E383)</f>
        <v>2255.5</v>
      </c>
    </row>
    <row r="382" spans="1:5" ht="66" outlineLevel="4">
      <c r="A382" s="21" t="s">
        <v>447</v>
      </c>
      <c r="B382" s="22" t="s">
        <v>500</v>
      </c>
      <c r="C382" s="23" t="s">
        <v>446</v>
      </c>
      <c r="D382" s="23" t="s">
        <v>183</v>
      </c>
      <c r="E382" s="24">
        <f>SUM(E383)</f>
        <v>2255.5</v>
      </c>
    </row>
    <row r="383" spans="1:5" ht="16.5" outlineLevel="5">
      <c r="A383" s="27" t="s">
        <v>376</v>
      </c>
      <c r="B383" s="28" t="s">
        <v>500</v>
      </c>
      <c r="C383" s="28" t="s">
        <v>446</v>
      </c>
      <c r="D383" s="28" t="s">
        <v>375</v>
      </c>
      <c r="E383" s="29">
        <v>2255.5</v>
      </c>
    </row>
    <row r="384" spans="1:5" ht="16.5" outlineLevel="2">
      <c r="A384" s="21" t="s">
        <v>258</v>
      </c>
      <c r="B384" s="22" t="s">
        <v>500</v>
      </c>
      <c r="C384" s="23" t="s">
        <v>257</v>
      </c>
      <c r="D384" s="23" t="s">
        <v>183</v>
      </c>
      <c r="E384" s="24">
        <f>SUM(E385)</f>
        <v>529</v>
      </c>
    </row>
    <row r="385" spans="1:5" ht="16.5" outlineLevel="5">
      <c r="A385" s="27" t="s">
        <v>376</v>
      </c>
      <c r="B385" s="28" t="s">
        <v>500</v>
      </c>
      <c r="C385" s="28" t="s">
        <v>257</v>
      </c>
      <c r="D385" s="28" t="s">
        <v>375</v>
      </c>
      <c r="E385" s="29">
        <v>529</v>
      </c>
    </row>
    <row r="386" spans="1:5" ht="16.5">
      <c r="A386" s="21" t="s">
        <v>503</v>
      </c>
      <c r="B386" s="22" t="s">
        <v>502</v>
      </c>
      <c r="C386" s="23" t="s">
        <v>183</v>
      </c>
      <c r="D386" s="23" t="s">
        <v>183</v>
      </c>
      <c r="E386" s="24">
        <f>SUM(E387+E392)</f>
        <v>10328.6</v>
      </c>
    </row>
    <row r="387" spans="1:5" ht="16.5" outlineLevel="1">
      <c r="A387" s="21" t="s">
        <v>505</v>
      </c>
      <c r="B387" s="22" t="s">
        <v>504</v>
      </c>
      <c r="C387" s="23" t="s">
        <v>183</v>
      </c>
      <c r="D387" s="23" t="s">
        <v>183</v>
      </c>
      <c r="E387" s="24">
        <f>SUM(E391)</f>
        <v>7702</v>
      </c>
    </row>
    <row r="388" spans="1:5" ht="16.5" outlineLevel="2">
      <c r="A388" s="21" t="s">
        <v>507</v>
      </c>
      <c r="B388" s="22" t="s">
        <v>504</v>
      </c>
      <c r="C388" s="23" t="s">
        <v>506</v>
      </c>
      <c r="D388" s="23" t="s">
        <v>183</v>
      </c>
      <c r="E388" s="24">
        <f>SUM(E391)</f>
        <v>7702</v>
      </c>
    </row>
    <row r="389" spans="1:5" ht="16.5" outlineLevel="3">
      <c r="A389" s="21" t="s">
        <v>368</v>
      </c>
      <c r="B389" s="22" t="s">
        <v>504</v>
      </c>
      <c r="C389" s="23" t="s">
        <v>508</v>
      </c>
      <c r="D389" s="23" t="s">
        <v>183</v>
      </c>
      <c r="E389" s="24">
        <f>SUM(E391)</f>
        <v>7702</v>
      </c>
    </row>
    <row r="390" spans="1:5" ht="33" outlineLevel="4">
      <c r="A390" s="21" t="s">
        <v>510</v>
      </c>
      <c r="B390" s="22" t="s">
        <v>504</v>
      </c>
      <c r="C390" s="23" t="s">
        <v>509</v>
      </c>
      <c r="D390" s="23" t="s">
        <v>183</v>
      </c>
      <c r="E390" s="24">
        <f>SUM(E391)</f>
        <v>7702</v>
      </c>
    </row>
    <row r="391" spans="1:5" ht="16.5" outlineLevel="5">
      <c r="A391" s="27" t="s">
        <v>376</v>
      </c>
      <c r="B391" s="28" t="s">
        <v>504</v>
      </c>
      <c r="C391" s="28" t="s">
        <v>509</v>
      </c>
      <c r="D391" s="28" t="s">
        <v>375</v>
      </c>
      <c r="E391" s="29">
        <v>7702</v>
      </c>
    </row>
    <row r="392" spans="1:5" ht="33" outlineLevel="1">
      <c r="A392" s="21" t="s">
        <v>512</v>
      </c>
      <c r="B392" s="22" t="s">
        <v>511</v>
      </c>
      <c r="C392" s="23" t="s">
        <v>183</v>
      </c>
      <c r="D392" s="23" t="s">
        <v>183</v>
      </c>
      <c r="E392" s="24">
        <f>SUM(E393+E396+E399+E401)</f>
        <v>2626.6</v>
      </c>
    </row>
    <row r="393" spans="1:5" ht="16.5" outlineLevel="2">
      <c r="A393" s="21" t="s">
        <v>231</v>
      </c>
      <c r="B393" s="22" t="s">
        <v>511</v>
      </c>
      <c r="C393" s="23" t="s">
        <v>232</v>
      </c>
      <c r="D393" s="23" t="s">
        <v>183</v>
      </c>
      <c r="E393" s="24">
        <f>SUM(E395)</f>
        <v>31.5</v>
      </c>
    </row>
    <row r="394" spans="1:5" ht="16.5" outlineLevel="3">
      <c r="A394" s="21" t="s">
        <v>234</v>
      </c>
      <c r="B394" s="22" t="s">
        <v>511</v>
      </c>
      <c r="C394" s="23" t="s">
        <v>233</v>
      </c>
      <c r="D394" s="23" t="s">
        <v>183</v>
      </c>
      <c r="E394" s="24">
        <f>SUM(E395)</f>
        <v>31.5</v>
      </c>
    </row>
    <row r="395" spans="1:5" ht="16.5" outlineLevel="5">
      <c r="A395" s="27" t="s">
        <v>323</v>
      </c>
      <c r="B395" s="28" t="s">
        <v>511</v>
      </c>
      <c r="C395" s="28" t="s">
        <v>233</v>
      </c>
      <c r="D395" s="28" t="s">
        <v>322</v>
      </c>
      <c r="E395" s="29">
        <v>31.5</v>
      </c>
    </row>
    <row r="396" spans="1:5" ht="33" outlineLevel="2">
      <c r="A396" s="21" t="s">
        <v>394</v>
      </c>
      <c r="B396" s="22" t="s">
        <v>511</v>
      </c>
      <c r="C396" s="23" t="s">
        <v>393</v>
      </c>
      <c r="D396" s="23" t="s">
        <v>183</v>
      </c>
      <c r="E396" s="24">
        <f>SUM(E398)</f>
        <v>154.6</v>
      </c>
    </row>
    <row r="397" spans="1:5" ht="66" outlineLevel="3">
      <c r="A397" s="21" t="s">
        <v>396</v>
      </c>
      <c r="B397" s="22" t="s">
        <v>511</v>
      </c>
      <c r="C397" s="23" t="s">
        <v>395</v>
      </c>
      <c r="D397" s="23" t="s">
        <v>183</v>
      </c>
      <c r="E397" s="24">
        <f>SUM(E398)</f>
        <v>154.6</v>
      </c>
    </row>
    <row r="398" spans="1:5" ht="16.5" outlineLevel="5">
      <c r="A398" s="27" t="s">
        <v>323</v>
      </c>
      <c r="B398" s="28" t="s">
        <v>511</v>
      </c>
      <c r="C398" s="28" t="s">
        <v>395</v>
      </c>
      <c r="D398" s="28" t="s">
        <v>322</v>
      </c>
      <c r="E398" s="29">
        <v>154.6</v>
      </c>
    </row>
    <row r="399" spans="1:5" ht="16.5" outlineLevel="2">
      <c r="A399" s="21" t="s">
        <v>258</v>
      </c>
      <c r="B399" s="22" t="s">
        <v>511</v>
      </c>
      <c r="C399" s="23" t="s">
        <v>257</v>
      </c>
      <c r="D399" s="23" t="s">
        <v>183</v>
      </c>
      <c r="E399" s="24">
        <f>SUM(E400)</f>
        <v>1260.5</v>
      </c>
    </row>
    <row r="400" spans="1:5" ht="16.5" outlineLevel="5">
      <c r="A400" s="27" t="s">
        <v>376</v>
      </c>
      <c r="B400" s="28" t="s">
        <v>511</v>
      </c>
      <c r="C400" s="28" t="s">
        <v>257</v>
      </c>
      <c r="D400" s="28" t="s">
        <v>375</v>
      </c>
      <c r="E400" s="29">
        <v>1260.5</v>
      </c>
    </row>
    <row r="401" spans="1:5" ht="16.5" outlineLevel="2">
      <c r="A401" s="21" t="s">
        <v>260</v>
      </c>
      <c r="B401" s="22" t="s">
        <v>511</v>
      </c>
      <c r="C401" s="23" t="s">
        <v>259</v>
      </c>
      <c r="D401" s="23" t="s">
        <v>183</v>
      </c>
      <c r="E401" s="24">
        <f>SUM(E402+E404+E406+E408)</f>
        <v>1180</v>
      </c>
    </row>
    <row r="402" spans="1:5" ht="16.5" outlineLevel="4">
      <c r="A402" s="21" t="s">
        <v>514</v>
      </c>
      <c r="B402" s="22" t="s">
        <v>511</v>
      </c>
      <c r="C402" s="23" t="s">
        <v>513</v>
      </c>
      <c r="D402" s="23" t="s">
        <v>183</v>
      </c>
      <c r="E402" s="24">
        <f>SUM(E403)</f>
        <v>130</v>
      </c>
    </row>
    <row r="403" spans="1:5" ht="18" customHeight="1" outlineLevel="5">
      <c r="A403" s="27" t="s">
        <v>516</v>
      </c>
      <c r="B403" s="28" t="s">
        <v>511</v>
      </c>
      <c r="C403" s="28" t="s">
        <v>513</v>
      </c>
      <c r="D403" s="28" t="s">
        <v>515</v>
      </c>
      <c r="E403" s="29">
        <v>130</v>
      </c>
    </row>
    <row r="404" spans="1:5" ht="33" outlineLevel="4">
      <c r="A404" s="21" t="s">
        <v>12</v>
      </c>
      <c r="B404" s="22" t="s">
        <v>511</v>
      </c>
      <c r="C404" s="23" t="s">
        <v>517</v>
      </c>
      <c r="D404" s="23" t="s">
        <v>183</v>
      </c>
      <c r="E404" s="24">
        <f>SUM(E405)</f>
        <v>700</v>
      </c>
    </row>
    <row r="405" spans="1:5" ht="21.75" customHeight="1" outlineLevel="5">
      <c r="A405" s="27" t="s">
        <v>516</v>
      </c>
      <c r="B405" s="28" t="s">
        <v>511</v>
      </c>
      <c r="C405" s="28" t="s">
        <v>517</v>
      </c>
      <c r="D405" s="28" t="s">
        <v>515</v>
      </c>
      <c r="E405" s="29">
        <v>700</v>
      </c>
    </row>
    <row r="406" spans="1:5" ht="16.5" outlineLevel="4">
      <c r="A406" s="21" t="s">
        <v>520</v>
      </c>
      <c r="B406" s="22" t="s">
        <v>511</v>
      </c>
      <c r="C406" s="23" t="s">
        <v>519</v>
      </c>
      <c r="D406" s="23" t="s">
        <v>183</v>
      </c>
      <c r="E406" s="24">
        <f>SUM(E407)</f>
        <v>300</v>
      </c>
    </row>
    <row r="407" spans="1:5" ht="21.75" customHeight="1" outlineLevel="5">
      <c r="A407" s="27" t="s">
        <v>516</v>
      </c>
      <c r="B407" s="28" t="s">
        <v>511</v>
      </c>
      <c r="C407" s="28" t="s">
        <v>519</v>
      </c>
      <c r="D407" s="28" t="s">
        <v>515</v>
      </c>
      <c r="E407" s="29">
        <v>300</v>
      </c>
    </row>
    <row r="408" spans="1:5" ht="33" outlineLevel="4">
      <c r="A408" s="21" t="s">
        <v>522</v>
      </c>
      <c r="B408" s="22" t="s">
        <v>511</v>
      </c>
      <c r="C408" s="23" t="s">
        <v>521</v>
      </c>
      <c r="D408" s="23" t="s">
        <v>183</v>
      </c>
      <c r="E408" s="24">
        <f>SUM(E409)</f>
        <v>50</v>
      </c>
    </row>
    <row r="409" spans="1:5" ht="18.75" customHeight="1" outlineLevel="5">
      <c r="A409" s="27" t="s">
        <v>516</v>
      </c>
      <c r="B409" s="28" t="s">
        <v>511</v>
      </c>
      <c r="C409" s="28" t="s">
        <v>521</v>
      </c>
      <c r="D409" s="28" t="s">
        <v>515</v>
      </c>
      <c r="E409" s="29">
        <v>50</v>
      </c>
    </row>
    <row r="410" spans="1:5" ht="16.5">
      <c r="A410" s="21" t="s">
        <v>524</v>
      </c>
      <c r="B410" s="22" t="s">
        <v>523</v>
      </c>
      <c r="C410" s="23" t="s">
        <v>183</v>
      </c>
      <c r="D410" s="23" t="s">
        <v>183</v>
      </c>
      <c r="E410" s="24">
        <f>SUM(E411+E420+E487+E501)</f>
        <v>147697.3</v>
      </c>
    </row>
    <row r="411" spans="1:5" ht="16.5" outlineLevel="1">
      <c r="A411" s="21" t="s">
        <v>526</v>
      </c>
      <c r="B411" s="22" t="s">
        <v>525</v>
      </c>
      <c r="C411" s="23" t="s">
        <v>183</v>
      </c>
      <c r="D411" s="23" t="s">
        <v>183</v>
      </c>
      <c r="E411" s="24">
        <f>SUM(E412)</f>
        <v>8425.9</v>
      </c>
    </row>
    <row r="412" spans="1:5" ht="16.5" outlineLevel="2">
      <c r="A412" s="21" t="s">
        <v>528</v>
      </c>
      <c r="B412" s="22" t="s">
        <v>525</v>
      </c>
      <c r="C412" s="23" t="s">
        <v>527</v>
      </c>
      <c r="D412" s="23" t="s">
        <v>183</v>
      </c>
      <c r="E412" s="24">
        <f>SUM(E414+E416+E418)</f>
        <v>8425.9</v>
      </c>
    </row>
    <row r="413" spans="1:5" ht="16.5" outlineLevel="2">
      <c r="A413" s="5" t="s">
        <v>368</v>
      </c>
      <c r="B413" s="22" t="s">
        <v>525</v>
      </c>
      <c r="C413" s="23" t="s">
        <v>50</v>
      </c>
      <c r="D413" s="23"/>
      <c r="E413" s="24">
        <f>SUM(E414+E416+E418)</f>
        <v>8425.9</v>
      </c>
    </row>
    <row r="414" spans="1:5" ht="31.5" customHeight="1" outlineLevel="3">
      <c r="A414" s="21" t="s">
        <v>42</v>
      </c>
      <c r="B414" s="22" t="s">
        <v>525</v>
      </c>
      <c r="C414" s="23" t="s">
        <v>41</v>
      </c>
      <c r="D414" s="23" t="s">
        <v>183</v>
      </c>
      <c r="E414" s="24">
        <f>SUM(E415)</f>
        <v>284.4</v>
      </c>
    </row>
    <row r="415" spans="1:5" s="121" customFormat="1" ht="16.5" outlineLevel="3">
      <c r="A415" s="40" t="s">
        <v>376</v>
      </c>
      <c r="B415" s="37" t="s">
        <v>525</v>
      </c>
      <c r="C415" s="38" t="s">
        <v>41</v>
      </c>
      <c r="D415" s="38" t="s">
        <v>375</v>
      </c>
      <c r="E415" s="39">
        <v>284.4</v>
      </c>
    </row>
    <row r="416" spans="1:5" ht="66" outlineLevel="4">
      <c r="A416" s="21" t="s">
        <v>412</v>
      </c>
      <c r="B416" s="22" t="s">
        <v>525</v>
      </c>
      <c r="C416" s="23" t="s">
        <v>530</v>
      </c>
      <c r="D416" s="23" t="s">
        <v>183</v>
      </c>
      <c r="E416" s="24">
        <f>SUM(E417)</f>
        <v>67.5</v>
      </c>
    </row>
    <row r="417" spans="1:5" ht="16.5" outlineLevel="5">
      <c r="A417" s="27" t="s">
        <v>376</v>
      </c>
      <c r="B417" s="28" t="s">
        <v>525</v>
      </c>
      <c r="C417" s="28" t="s">
        <v>530</v>
      </c>
      <c r="D417" s="28" t="s">
        <v>375</v>
      </c>
      <c r="E417" s="29">
        <v>67.5</v>
      </c>
    </row>
    <row r="418" spans="1:5" ht="33" outlineLevel="4">
      <c r="A418" s="46" t="s">
        <v>532</v>
      </c>
      <c r="B418" s="20" t="s">
        <v>525</v>
      </c>
      <c r="C418" s="20" t="s">
        <v>531</v>
      </c>
      <c r="D418" s="20" t="s">
        <v>183</v>
      </c>
      <c r="E418" s="47">
        <f>SUM(E419)</f>
        <v>8074</v>
      </c>
    </row>
    <row r="419" spans="1:5" ht="16.5" outlineLevel="5">
      <c r="A419" s="43" t="s">
        <v>376</v>
      </c>
      <c r="B419" s="44" t="s">
        <v>525</v>
      </c>
      <c r="C419" s="44" t="s">
        <v>531</v>
      </c>
      <c r="D419" s="44" t="s">
        <v>375</v>
      </c>
      <c r="E419" s="45">
        <v>8074</v>
      </c>
    </row>
    <row r="420" spans="1:5" ht="16.5" outlineLevel="1">
      <c r="A420" s="46" t="s">
        <v>534</v>
      </c>
      <c r="B420" s="20" t="s">
        <v>533</v>
      </c>
      <c r="C420" s="20" t="s">
        <v>183</v>
      </c>
      <c r="D420" s="20" t="s">
        <v>183</v>
      </c>
      <c r="E420" s="47">
        <f>SUM(E425+E481+E475+E421)</f>
        <v>121615.80000000002</v>
      </c>
    </row>
    <row r="421" spans="1:5" ht="17.25" outlineLevel="1">
      <c r="A421" s="130" t="s">
        <v>32</v>
      </c>
      <c r="B421" s="131" t="s">
        <v>533</v>
      </c>
      <c r="C421" s="131" t="s">
        <v>33</v>
      </c>
      <c r="D421" s="131"/>
      <c r="E421" s="132">
        <f>SUM(E422)</f>
        <v>772.8</v>
      </c>
    </row>
    <row r="422" spans="1:5" ht="34.5" outlineLevel="1">
      <c r="A422" s="130" t="s">
        <v>34</v>
      </c>
      <c r="B422" s="131" t="s">
        <v>533</v>
      </c>
      <c r="C422" s="131" t="s">
        <v>35</v>
      </c>
      <c r="D422" s="131"/>
      <c r="E422" s="132">
        <f>SUM(E423)</f>
        <v>772.8</v>
      </c>
    </row>
    <row r="423" spans="1:5" ht="17.25" outlineLevel="1">
      <c r="A423" s="130" t="s">
        <v>36</v>
      </c>
      <c r="B423" s="131" t="s">
        <v>533</v>
      </c>
      <c r="C423" s="131" t="s">
        <v>37</v>
      </c>
      <c r="D423" s="131"/>
      <c r="E423" s="132">
        <f>SUM(E424)</f>
        <v>772.8</v>
      </c>
    </row>
    <row r="424" spans="1:5" ht="17.25" outlineLevel="1">
      <c r="A424" s="130" t="s">
        <v>546</v>
      </c>
      <c r="B424" s="131" t="s">
        <v>533</v>
      </c>
      <c r="C424" s="131" t="s">
        <v>37</v>
      </c>
      <c r="D424" s="131" t="s">
        <v>580</v>
      </c>
      <c r="E424" s="132">
        <v>772.8</v>
      </c>
    </row>
    <row r="425" spans="1:5" ht="16.5" outlineLevel="2">
      <c r="A425" s="46" t="s">
        <v>536</v>
      </c>
      <c r="B425" s="20" t="s">
        <v>533</v>
      </c>
      <c r="C425" s="20" t="s">
        <v>535</v>
      </c>
      <c r="D425" s="20" t="s">
        <v>183</v>
      </c>
      <c r="E425" s="47">
        <f>SUM(E430+E433+E436+E449+E454+E456+E458+E460+E426+E428)</f>
        <v>118339.80000000002</v>
      </c>
    </row>
    <row r="426" spans="1:5" ht="66" outlineLevel="2">
      <c r="A426" s="99" t="s">
        <v>13</v>
      </c>
      <c r="B426" s="44" t="s">
        <v>533</v>
      </c>
      <c r="C426" s="38" t="s">
        <v>15</v>
      </c>
      <c r="D426" s="44"/>
      <c r="E426" s="45">
        <f>SUM(E427)</f>
        <v>223.1</v>
      </c>
    </row>
    <row r="427" spans="1:5" ht="16.5" outlineLevel="2">
      <c r="A427" s="43" t="s">
        <v>290</v>
      </c>
      <c r="B427" s="44" t="s">
        <v>533</v>
      </c>
      <c r="C427" s="28" t="s">
        <v>15</v>
      </c>
      <c r="D427" s="44" t="s">
        <v>289</v>
      </c>
      <c r="E427" s="45">
        <v>223.1</v>
      </c>
    </row>
    <row r="428" spans="1:5" ht="33" outlineLevel="2">
      <c r="A428" s="46" t="s">
        <v>14</v>
      </c>
      <c r="B428" s="44" t="s">
        <v>533</v>
      </c>
      <c r="C428" s="38" t="s">
        <v>16</v>
      </c>
      <c r="D428" s="44"/>
      <c r="E428" s="45">
        <f>SUM(E429)</f>
        <v>90</v>
      </c>
    </row>
    <row r="429" spans="1:5" ht="16.5" outlineLevel="2">
      <c r="A429" s="43" t="s">
        <v>290</v>
      </c>
      <c r="B429" s="44" t="s">
        <v>533</v>
      </c>
      <c r="C429" s="28" t="s">
        <v>16</v>
      </c>
      <c r="D429" s="44" t="s">
        <v>289</v>
      </c>
      <c r="E429" s="45">
        <v>90</v>
      </c>
    </row>
    <row r="430" spans="1:5" ht="33" outlineLevel="3">
      <c r="A430" s="46" t="s">
        <v>538</v>
      </c>
      <c r="B430" s="20" t="s">
        <v>533</v>
      </c>
      <c r="C430" s="20" t="s">
        <v>537</v>
      </c>
      <c r="D430" s="20" t="s">
        <v>183</v>
      </c>
      <c r="E430" s="47">
        <f>SUM(E432)</f>
        <v>327.7</v>
      </c>
    </row>
    <row r="431" spans="1:5" ht="49.5" outlineLevel="4">
      <c r="A431" s="46" t="s">
        <v>540</v>
      </c>
      <c r="B431" s="20" t="s">
        <v>533</v>
      </c>
      <c r="C431" s="20" t="s">
        <v>539</v>
      </c>
      <c r="D431" s="20" t="s">
        <v>183</v>
      </c>
      <c r="E431" s="47">
        <f>SUM(E432)</f>
        <v>327.7</v>
      </c>
    </row>
    <row r="432" spans="1:5" ht="16.5" outlineLevel="5">
      <c r="A432" s="43" t="s">
        <v>290</v>
      </c>
      <c r="B432" s="44" t="s">
        <v>533</v>
      </c>
      <c r="C432" s="44" t="s">
        <v>539</v>
      </c>
      <c r="D432" s="44" t="s">
        <v>289</v>
      </c>
      <c r="E432" s="45">
        <v>327.7</v>
      </c>
    </row>
    <row r="433" spans="1:5" ht="33" outlineLevel="3">
      <c r="A433" s="46" t="s">
        <v>542</v>
      </c>
      <c r="B433" s="20" t="s">
        <v>533</v>
      </c>
      <c r="C433" s="20" t="s">
        <v>541</v>
      </c>
      <c r="D433" s="20" t="s">
        <v>183</v>
      </c>
      <c r="E433" s="47">
        <f>SUM(E435)</f>
        <v>961.2</v>
      </c>
    </row>
    <row r="434" spans="1:5" ht="33" outlineLevel="4">
      <c r="A434" s="46" t="s">
        <v>544</v>
      </c>
      <c r="B434" s="20" t="s">
        <v>533</v>
      </c>
      <c r="C434" s="20" t="s">
        <v>543</v>
      </c>
      <c r="D434" s="20" t="s">
        <v>183</v>
      </c>
      <c r="E434" s="47">
        <f>SUM(E435)</f>
        <v>961.2</v>
      </c>
    </row>
    <row r="435" spans="1:5" ht="16.5" outlineLevel="5">
      <c r="A435" s="43" t="s">
        <v>290</v>
      </c>
      <c r="B435" s="44" t="s">
        <v>533</v>
      </c>
      <c r="C435" s="44" t="s">
        <v>543</v>
      </c>
      <c r="D435" s="44" t="s">
        <v>289</v>
      </c>
      <c r="E435" s="45">
        <v>961.2</v>
      </c>
    </row>
    <row r="436" spans="1:5" ht="16.5" outlineLevel="3">
      <c r="A436" s="46" t="s">
        <v>546</v>
      </c>
      <c r="B436" s="20" t="s">
        <v>533</v>
      </c>
      <c r="C436" s="20" t="s">
        <v>545</v>
      </c>
      <c r="D436" s="20" t="s">
        <v>183</v>
      </c>
      <c r="E436" s="47">
        <f>SUM(E437+E439+E443+E445+E447+E441)</f>
        <v>18017.800000000003</v>
      </c>
    </row>
    <row r="437" spans="1:5" ht="49.5" outlineLevel="4">
      <c r="A437" s="46" t="s">
        <v>548</v>
      </c>
      <c r="B437" s="20" t="s">
        <v>533</v>
      </c>
      <c r="C437" s="20" t="s">
        <v>547</v>
      </c>
      <c r="D437" s="20" t="s">
        <v>183</v>
      </c>
      <c r="E437" s="47">
        <f>SUM(E438)</f>
        <v>3355.4</v>
      </c>
    </row>
    <row r="438" spans="1:5" ht="16.5" outlineLevel="5">
      <c r="A438" s="43" t="s">
        <v>290</v>
      </c>
      <c r="B438" s="44" t="s">
        <v>533</v>
      </c>
      <c r="C438" s="44" t="s">
        <v>547</v>
      </c>
      <c r="D438" s="44" t="s">
        <v>289</v>
      </c>
      <c r="E438" s="45">
        <v>3355.4</v>
      </c>
    </row>
    <row r="439" spans="1:5" ht="49.5" outlineLevel="4">
      <c r="A439" s="46" t="s">
        <v>550</v>
      </c>
      <c r="B439" s="20" t="s">
        <v>533</v>
      </c>
      <c r="C439" s="20" t="s">
        <v>549</v>
      </c>
      <c r="D439" s="20" t="s">
        <v>183</v>
      </c>
      <c r="E439" s="47">
        <f>SUM(E440)</f>
        <v>2336.1</v>
      </c>
    </row>
    <row r="440" spans="1:5" ht="16.5" outlineLevel="5">
      <c r="A440" s="43" t="s">
        <v>290</v>
      </c>
      <c r="B440" s="44" t="s">
        <v>533</v>
      </c>
      <c r="C440" s="44" t="s">
        <v>549</v>
      </c>
      <c r="D440" s="44" t="s">
        <v>289</v>
      </c>
      <c r="E440" s="45">
        <v>2336.1</v>
      </c>
    </row>
    <row r="441" spans="1:5" ht="33" outlineLevel="5">
      <c r="A441" s="27" t="s">
        <v>18</v>
      </c>
      <c r="B441" s="20" t="s">
        <v>533</v>
      </c>
      <c r="C441" s="20" t="s">
        <v>17</v>
      </c>
      <c r="D441" s="20" t="s">
        <v>183</v>
      </c>
      <c r="E441" s="47">
        <f>SUM(E442)</f>
        <v>8509</v>
      </c>
    </row>
    <row r="442" spans="1:5" ht="16.5" outlineLevel="5">
      <c r="A442" s="43" t="s">
        <v>290</v>
      </c>
      <c r="B442" s="44" t="s">
        <v>533</v>
      </c>
      <c r="C442" s="44" t="s">
        <v>17</v>
      </c>
      <c r="D442" s="44" t="s">
        <v>289</v>
      </c>
      <c r="E442" s="45">
        <v>8509</v>
      </c>
    </row>
    <row r="443" spans="1:5" ht="66" outlineLevel="4">
      <c r="A443" s="46" t="s">
        <v>552</v>
      </c>
      <c r="B443" s="20" t="s">
        <v>533</v>
      </c>
      <c r="C443" s="20" t="s">
        <v>551</v>
      </c>
      <c r="D443" s="20" t="s">
        <v>183</v>
      </c>
      <c r="E443" s="47">
        <f>SUM(E444)</f>
        <v>653.1</v>
      </c>
    </row>
    <row r="444" spans="1:5" ht="16.5" outlineLevel="5">
      <c r="A444" s="43" t="s">
        <v>290</v>
      </c>
      <c r="B444" s="44" t="s">
        <v>533</v>
      </c>
      <c r="C444" s="44" t="s">
        <v>551</v>
      </c>
      <c r="D444" s="44" t="s">
        <v>289</v>
      </c>
      <c r="E444" s="45">
        <v>653.1</v>
      </c>
    </row>
    <row r="445" spans="1:5" ht="48" customHeight="1" outlineLevel="4">
      <c r="A445" s="46" t="s">
        <v>554</v>
      </c>
      <c r="B445" s="20" t="s">
        <v>533</v>
      </c>
      <c r="C445" s="20" t="s">
        <v>553</v>
      </c>
      <c r="D445" s="20" t="s">
        <v>183</v>
      </c>
      <c r="E445" s="47">
        <f>SUM(E446)</f>
        <v>2227.6</v>
      </c>
    </row>
    <row r="446" spans="1:5" ht="16.5" outlineLevel="5">
      <c r="A446" s="43" t="s">
        <v>290</v>
      </c>
      <c r="B446" s="44" t="s">
        <v>533</v>
      </c>
      <c r="C446" s="44" t="s">
        <v>553</v>
      </c>
      <c r="D446" s="44" t="s">
        <v>289</v>
      </c>
      <c r="E446" s="45">
        <v>2227.6</v>
      </c>
    </row>
    <row r="447" spans="1:5" ht="33" outlineLevel="4">
      <c r="A447" s="46" t="s">
        <v>556</v>
      </c>
      <c r="B447" s="20" t="s">
        <v>533</v>
      </c>
      <c r="C447" s="20" t="s">
        <v>555</v>
      </c>
      <c r="D447" s="20" t="s">
        <v>183</v>
      </c>
      <c r="E447" s="47">
        <f>SUM(E448)</f>
        <v>936.6</v>
      </c>
    </row>
    <row r="448" spans="1:5" ht="16.5" outlineLevel="5">
      <c r="A448" s="43" t="s">
        <v>290</v>
      </c>
      <c r="B448" s="44" t="s">
        <v>533</v>
      </c>
      <c r="C448" s="44" t="s">
        <v>555</v>
      </c>
      <c r="D448" s="44" t="s">
        <v>289</v>
      </c>
      <c r="E448" s="45">
        <v>936.6</v>
      </c>
    </row>
    <row r="449" spans="1:5" ht="49.5" outlineLevel="3">
      <c r="A449" s="46" t="s">
        <v>558</v>
      </c>
      <c r="B449" s="20" t="s">
        <v>533</v>
      </c>
      <c r="C449" s="20" t="s">
        <v>557</v>
      </c>
      <c r="D449" s="20" t="s">
        <v>183</v>
      </c>
      <c r="E449" s="47">
        <f>SUM(E453+E450)</f>
        <v>4328.3</v>
      </c>
    </row>
    <row r="450" spans="1:5" ht="49.5" outlineLevel="3">
      <c r="A450" s="46" t="s">
        <v>558</v>
      </c>
      <c r="B450" s="20" t="s">
        <v>533</v>
      </c>
      <c r="C450" s="20" t="s">
        <v>557</v>
      </c>
      <c r="D450" s="20"/>
      <c r="E450" s="47">
        <f>SUM(E451)</f>
        <v>1980</v>
      </c>
    </row>
    <row r="451" spans="1:5" ht="16.5" outlineLevel="3">
      <c r="A451" s="43" t="s">
        <v>290</v>
      </c>
      <c r="B451" s="20" t="s">
        <v>533</v>
      </c>
      <c r="C451" s="20" t="s">
        <v>557</v>
      </c>
      <c r="D451" s="20" t="s">
        <v>289</v>
      </c>
      <c r="E451" s="47">
        <v>1980</v>
      </c>
    </row>
    <row r="452" spans="1:5" ht="49.5" outlineLevel="4">
      <c r="A452" s="46" t="s">
        <v>38</v>
      </c>
      <c r="B452" s="20" t="s">
        <v>533</v>
      </c>
      <c r="C452" s="20" t="s">
        <v>559</v>
      </c>
      <c r="D452" s="20" t="s">
        <v>183</v>
      </c>
      <c r="E452" s="47">
        <f>SUM(E453)</f>
        <v>2348.3</v>
      </c>
    </row>
    <row r="453" spans="1:5" ht="16.5" outlineLevel="5">
      <c r="A453" s="43" t="s">
        <v>290</v>
      </c>
      <c r="B453" s="44" t="s">
        <v>533</v>
      </c>
      <c r="C453" s="44" t="s">
        <v>559</v>
      </c>
      <c r="D453" s="44" t="s">
        <v>289</v>
      </c>
      <c r="E453" s="45">
        <v>2348.3</v>
      </c>
    </row>
    <row r="454" spans="1:5" ht="49.5" outlineLevel="3">
      <c r="A454" s="46" t="s">
        <v>561</v>
      </c>
      <c r="B454" s="20" t="s">
        <v>533</v>
      </c>
      <c r="C454" s="20" t="s">
        <v>560</v>
      </c>
      <c r="D454" s="20" t="s">
        <v>183</v>
      </c>
      <c r="E454" s="47">
        <f>SUM(E455)</f>
        <v>9.9</v>
      </c>
    </row>
    <row r="455" spans="1:5" ht="16.5" outlineLevel="5">
      <c r="A455" s="43" t="s">
        <v>290</v>
      </c>
      <c r="B455" s="44" t="s">
        <v>533</v>
      </c>
      <c r="C455" s="44" t="s">
        <v>560</v>
      </c>
      <c r="D455" s="44" t="s">
        <v>289</v>
      </c>
      <c r="E455" s="45">
        <v>9.9</v>
      </c>
    </row>
    <row r="456" spans="1:5" ht="16.5" outlineLevel="3">
      <c r="A456" s="46" t="s">
        <v>563</v>
      </c>
      <c r="B456" s="20" t="s">
        <v>533</v>
      </c>
      <c r="C456" s="20" t="s">
        <v>562</v>
      </c>
      <c r="D456" s="20" t="s">
        <v>183</v>
      </c>
      <c r="E456" s="47">
        <f>SUM(E457)</f>
        <v>26755.7</v>
      </c>
    </row>
    <row r="457" spans="1:5" ht="16.5" outlineLevel="5">
      <c r="A457" s="43" t="s">
        <v>290</v>
      </c>
      <c r="B457" s="44" t="s">
        <v>533</v>
      </c>
      <c r="C457" s="44" t="s">
        <v>562</v>
      </c>
      <c r="D457" s="44" t="s">
        <v>289</v>
      </c>
      <c r="E457" s="45">
        <v>26755.7</v>
      </c>
    </row>
    <row r="458" spans="1:5" ht="33" outlineLevel="3">
      <c r="A458" s="46" t="s">
        <v>565</v>
      </c>
      <c r="B458" s="20" t="s">
        <v>533</v>
      </c>
      <c r="C458" s="20" t="s">
        <v>564</v>
      </c>
      <c r="D458" s="20" t="s">
        <v>183</v>
      </c>
      <c r="E458" s="47">
        <f>SUM(E459)</f>
        <v>24737.3</v>
      </c>
    </row>
    <row r="459" spans="1:5" ht="16.5" outlineLevel="5">
      <c r="A459" s="43" t="s">
        <v>290</v>
      </c>
      <c r="B459" s="44" t="s">
        <v>533</v>
      </c>
      <c r="C459" s="44" t="s">
        <v>564</v>
      </c>
      <c r="D459" s="44" t="s">
        <v>289</v>
      </c>
      <c r="E459" s="45">
        <v>24737.3</v>
      </c>
    </row>
    <row r="460" spans="1:5" ht="16.5" outlineLevel="3">
      <c r="A460" s="46" t="s">
        <v>567</v>
      </c>
      <c r="B460" s="20" t="s">
        <v>533</v>
      </c>
      <c r="C460" s="20" t="s">
        <v>566</v>
      </c>
      <c r="D460" s="20" t="s">
        <v>183</v>
      </c>
      <c r="E460" s="47">
        <f>SUM(E461+E463+E465+E469+E471+E467+E473)</f>
        <v>42888.799999999996</v>
      </c>
    </row>
    <row r="461" spans="1:5" ht="16.5" outlineLevel="4">
      <c r="A461" s="46" t="s">
        <v>569</v>
      </c>
      <c r="B461" s="20" t="s">
        <v>533</v>
      </c>
      <c r="C461" s="20" t="s">
        <v>568</v>
      </c>
      <c r="D461" s="20" t="s">
        <v>183</v>
      </c>
      <c r="E461" s="47">
        <f>SUM(E462)</f>
        <v>9909.5</v>
      </c>
    </row>
    <row r="462" spans="1:5" ht="16.5" outlineLevel="5">
      <c r="A462" s="43" t="s">
        <v>290</v>
      </c>
      <c r="B462" s="44" t="s">
        <v>533</v>
      </c>
      <c r="C462" s="44" t="s">
        <v>568</v>
      </c>
      <c r="D462" s="44" t="s">
        <v>289</v>
      </c>
      <c r="E462" s="45">
        <v>9909.5</v>
      </c>
    </row>
    <row r="463" spans="1:5" ht="49.5" outlineLevel="4">
      <c r="A463" s="46" t="s">
        <v>571</v>
      </c>
      <c r="B463" s="20" t="s">
        <v>533</v>
      </c>
      <c r="C463" s="20" t="s">
        <v>570</v>
      </c>
      <c r="D463" s="20" t="s">
        <v>183</v>
      </c>
      <c r="E463" s="47">
        <f>SUM(E464)</f>
        <v>6918.1</v>
      </c>
    </row>
    <row r="464" spans="1:5" ht="16.5" outlineLevel="5">
      <c r="A464" s="43" t="s">
        <v>290</v>
      </c>
      <c r="B464" s="44" t="s">
        <v>533</v>
      </c>
      <c r="C464" s="44" t="s">
        <v>570</v>
      </c>
      <c r="D464" s="44" t="s">
        <v>289</v>
      </c>
      <c r="E464" s="45">
        <v>6918.1</v>
      </c>
    </row>
    <row r="465" spans="1:5" ht="33" outlineLevel="4">
      <c r="A465" s="46" t="s">
        <v>573</v>
      </c>
      <c r="B465" s="20" t="s">
        <v>533</v>
      </c>
      <c r="C465" s="20" t="s">
        <v>572</v>
      </c>
      <c r="D465" s="20" t="s">
        <v>183</v>
      </c>
      <c r="E465" s="47">
        <f>SUM(E466)</f>
        <v>5201.1</v>
      </c>
    </row>
    <row r="466" spans="1:5" ht="16.5" outlineLevel="5">
      <c r="A466" s="43" t="s">
        <v>290</v>
      </c>
      <c r="B466" s="44" t="s">
        <v>533</v>
      </c>
      <c r="C466" s="44" t="s">
        <v>572</v>
      </c>
      <c r="D466" s="44" t="s">
        <v>289</v>
      </c>
      <c r="E466" s="45">
        <v>5201.1</v>
      </c>
    </row>
    <row r="467" spans="1:5" ht="49.5" outlineLevel="5">
      <c r="A467" s="43" t="s">
        <v>20</v>
      </c>
      <c r="B467" s="20" t="s">
        <v>533</v>
      </c>
      <c r="C467" s="20" t="s">
        <v>19</v>
      </c>
      <c r="D467" s="20" t="s">
        <v>183</v>
      </c>
      <c r="E467" s="47">
        <f>SUM(E468)</f>
        <v>20017.8</v>
      </c>
    </row>
    <row r="468" spans="1:5" ht="16.5" outlineLevel="5">
      <c r="A468" s="43" t="s">
        <v>290</v>
      </c>
      <c r="B468" s="44" t="s">
        <v>533</v>
      </c>
      <c r="C468" s="44" t="s">
        <v>19</v>
      </c>
      <c r="D468" s="44" t="s">
        <v>289</v>
      </c>
      <c r="E468" s="45">
        <v>20017.8</v>
      </c>
    </row>
    <row r="469" spans="1:5" ht="49.5" outlineLevel="4">
      <c r="A469" s="46" t="s">
        <v>575</v>
      </c>
      <c r="B469" s="20" t="s">
        <v>533</v>
      </c>
      <c r="C469" s="20" t="s">
        <v>574</v>
      </c>
      <c r="D469" s="20" t="s">
        <v>183</v>
      </c>
      <c r="E469" s="47">
        <f>SUM(E470)</f>
        <v>249.1</v>
      </c>
    </row>
    <row r="470" spans="1:5" ht="16.5" outlineLevel="5">
      <c r="A470" s="43" t="s">
        <v>290</v>
      </c>
      <c r="B470" s="44" t="s">
        <v>533</v>
      </c>
      <c r="C470" s="44" t="s">
        <v>574</v>
      </c>
      <c r="D470" s="44" t="s">
        <v>289</v>
      </c>
      <c r="E470" s="45">
        <v>249.1</v>
      </c>
    </row>
    <row r="471" spans="1:5" ht="49.5" outlineLevel="4">
      <c r="A471" s="46" t="s">
        <v>577</v>
      </c>
      <c r="B471" s="20" t="s">
        <v>533</v>
      </c>
      <c r="C471" s="20" t="s">
        <v>576</v>
      </c>
      <c r="D471" s="20" t="s">
        <v>183</v>
      </c>
      <c r="E471" s="47">
        <f>SUM(E472)</f>
        <v>96.2</v>
      </c>
    </row>
    <row r="472" spans="1:5" ht="16.5" outlineLevel="5">
      <c r="A472" s="43" t="s">
        <v>290</v>
      </c>
      <c r="B472" s="44" t="s">
        <v>533</v>
      </c>
      <c r="C472" s="44" t="s">
        <v>576</v>
      </c>
      <c r="D472" s="44" t="s">
        <v>289</v>
      </c>
      <c r="E472" s="45">
        <v>96.2</v>
      </c>
    </row>
    <row r="473" spans="1:5" ht="49.5" outlineLevel="5">
      <c r="A473" s="43" t="s">
        <v>22</v>
      </c>
      <c r="B473" s="20" t="s">
        <v>533</v>
      </c>
      <c r="C473" s="20" t="s">
        <v>21</v>
      </c>
      <c r="D473" s="20" t="s">
        <v>183</v>
      </c>
      <c r="E473" s="47">
        <f>SUM(E474)</f>
        <v>497</v>
      </c>
    </row>
    <row r="474" spans="1:5" ht="16.5" outlineLevel="5">
      <c r="A474" s="43" t="s">
        <v>290</v>
      </c>
      <c r="B474" s="44" t="s">
        <v>533</v>
      </c>
      <c r="C474" s="44" t="s">
        <v>21</v>
      </c>
      <c r="D474" s="44" t="s">
        <v>289</v>
      </c>
      <c r="E474" s="45">
        <v>497</v>
      </c>
    </row>
    <row r="475" spans="1:5" s="1" customFormat="1" ht="16.5" outlineLevel="5">
      <c r="A475" s="46" t="s">
        <v>382</v>
      </c>
      <c r="B475" s="20" t="s">
        <v>533</v>
      </c>
      <c r="C475" s="20" t="s">
        <v>381</v>
      </c>
      <c r="D475" s="20" t="s">
        <v>183</v>
      </c>
      <c r="E475" s="47">
        <f>SUM(E476)</f>
        <v>1600.8</v>
      </c>
    </row>
    <row r="476" spans="1:5" s="1" customFormat="1" ht="33" outlineLevel="5">
      <c r="A476" s="46" t="s">
        <v>626</v>
      </c>
      <c r="B476" s="20" t="s">
        <v>533</v>
      </c>
      <c r="C476" s="20" t="s">
        <v>625</v>
      </c>
      <c r="D476" s="20" t="s">
        <v>183</v>
      </c>
      <c r="E476" s="47">
        <f>SUM(E480+E477)</f>
        <v>1600.8</v>
      </c>
    </row>
    <row r="477" spans="1:5" s="133" customFormat="1" ht="33" outlineLevel="5">
      <c r="A477" s="97" t="s">
        <v>39</v>
      </c>
      <c r="B477" s="31" t="s">
        <v>533</v>
      </c>
      <c r="C477" s="31" t="s">
        <v>40</v>
      </c>
      <c r="D477" s="31"/>
      <c r="E477" s="128">
        <f>SUM(E478)</f>
        <v>892.8</v>
      </c>
    </row>
    <row r="478" spans="1:5" s="133" customFormat="1" ht="16.5" outlineLevel="5">
      <c r="A478" s="97" t="s">
        <v>546</v>
      </c>
      <c r="B478" s="31" t="s">
        <v>533</v>
      </c>
      <c r="C478" s="31" t="s">
        <v>40</v>
      </c>
      <c r="D478" s="31" t="s">
        <v>580</v>
      </c>
      <c r="E478" s="128">
        <v>892.8</v>
      </c>
    </row>
    <row r="479" spans="1:5" ht="33" outlineLevel="5">
      <c r="A479" s="43" t="s">
        <v>628</v>
      </c>
      <c r="B479" s="44" t="s">
        <v>533</v>
      </c>
      <c r="C479" s="44" t="s">
        <v>627</v>
      </c>
      <c r="D479" s="44" t="s">
        <v>183</v>
      </c>
      <c r="E479" s="45">
        <f>SUM(E480)</f>
        <v>708</v>
      </c>
    </row>
    <row r="480" spans="1:5" ht="16.5" outlineLevel="5">
      <c r="A480" s="43" t="s">
        <v>546</v>
      </c>
      <c r="B480" s="44" t="s">
        <v>533</v>
      </c>
      <c r="C480" s="44" t="s">
        <v>627</v>
      </c>
      <c r="D480" s="44" t="s">
        <v>580</v>
      </c>
      <c r="E480" s="45">
        <v>708</v>
      </c>
    </row>
    <row r="481" spans="1:5" ht="16.5" outlineLevel="2">
      <c r="A481" s="46" t="s">
        <v>260</v>
      </c>
      <c r="B481" s="20" t="s">
        <v>533</v>
      </c>
      <c r="C481" s="20" t="s">
        <v>259</v>
      </c>
      <c r="D481" s="20" t="s">
        <v>183</v>
      </c>
      <c r="E481" s="47">
        <f>SUM(E482)</f>
        <v>902.4</v>
      </c>
    </row>
    <row r="482" spans="1:5" ht="33" outlineLevel="3">
      <c r="A482" s="46" t="s">
        <v>309</v>
      </c>
      <c r="B482" s="20" t="s">
        <v>533</v>
      </c>
      <c r="C482" s="20" t="s">
        <v>308</v>
      </c>
      <c r="D482" s="20" t="s">
        <v>183</v>
      </c>
      <c r="E482" s="47">
        <f>SUM(E483+E485)</f>
        <v>902.4</v>
      </c>
    </row>
    <row r="483" spans="1:5" ht="33" outlineLevel="4">
      <c r="A483" s="46" t="s">
        <v>579</v>
      </c>
      <c r="B483" s="20" t="s">
        <v>533</v>
      </c>
      <c r="C483" s="20" t="s">
        <v>578</v>
      </c>
      <c r="D483" s="20" t="s">
        <v>183</v>
      </c>
      <c r="E483" s="47">
        <f>SUM(E484)</f>
        <v>548.4</v>
      </c>
    </row>
    <row r="484" spans="1:5" ht="16.5" outlineLevel="5">
      <c r="A484" s="43" t="s">
        <v>546</v>
      </c>
      <c r="B484" s="44" t="s">
        <v>533</v>
      </c>
      <c r="C484" s="44" t="s">
        <v>578</v>
      </c>
      <c r="D484" s="44" t="s">
        <v>580</v>
      </c>
      <c r="E484" s="45">
        <v>548.4</v>
      </c>
    </row>
    <row r="485" spans="1:5" ht="33" outlineLevel="4">
      <c r="A485" s="46" t="s">
        <v>582</v>
      </c>
      <c r="B485" s="20" t="s">
        <v>533</v>
      </c>
      <c r="C485" s="20" t="s">
        <v>581</v>
      </c>
      <c r="D485" s="20" t="s">
        <v>183</v>
      </c>
      <c r="E485" s="47">
        <f>SUM(E486)</f>
        <v>354</v>
      </c>
    </row>
    <row r="486" spans="1:5" ht="16.5" outlineLevel="5">
      <c r="A486" s="43" t="s">
        <v>546</v>
      </c>
      <c r="B486" s="44" t="s">
        <v>533</v>
      </c>
      <c r="C486" s="44" t="s">
        <v>581</v>
      </c>
      <c r="D486" s="44" t="s">
        <v>580</v>
      </c>
      <c r="E486" s="45">
        <v>354</v>
      </c>
    </row>
    <row r="487" spans="1:5" ht="16.5" outlineLevel="1">
      <c r="A487" s="46" t="s">
        <v>584</v>
      </c>
      <c r="B487" s="20" t="s">
        <v>583</v>
      </c>
      <c r="C487" s="20" t="s">
        <v>183</v>
      </c>
      <c r="D487" s="20" t="s">
        <v>183</v>
      </c>
      <c r="E487" s="47">
        <f>SUM(E488)</f>
        <v>8304.3</v>
      </c>
    </row>
    <row r="488" spans="1:5" ht="16.5" outlineLevel="2">
      <c r="A488" s="46" t="s">
        <v>438</v>
      </c>
      <c r="B488" s="20" t="s">
        <v>583</v>
      </c>
      <c r="C488" s="20" t="s">
        <v>437</v>
      </c>
      <c r="D488" s="20" t="s">
        <v>183</v>
      </c>
      <c r="E488" s="47">
        <f>SUM(E489+E492)</f>
        <v>8304.3</v>
      </c>
    </row>
    <row r="489" spans="1:5" ht="66" outlineLevel="3">
      <c r="A489" s="46" t="s">
        <v>586</v>
      </c>
      <c r="B489" s="20" t="s">
        <v>583</v>
      </c>
      <c r="C489" s="20" t="s">
        <v>585</v>
      </c>
      <c r="D489" s="20" t="s">
        <v>183</v>
      </c>
      <c r="E489" s="47">
        <f>SUM(E491)</f>
        <v>2378</v>
      </c>
    </row>
    <row r="490" spans="1:5" ht="66" outlineLevel="4">
      <c r="A490" s="46" t="s">
        <v>588</v>
      </c>
      <c r="B490" s="20" t="s">
        <v>583</v>
      </c>
      <c r="C490" s="20" t="s">
        <v>587</v>
      </c>
      <c r="D490" s="20" t="s">
        <v>183</v>
      </c>
      <c r="E490" s="47">
        <f>SUM(E491)</f>
        <v>2378</v>
      </c>
    </row>
    <row r="491" spans="1:8" ht="16.5" outlineLevel="5">
      <c r="A491" s="43" t="s">
        <v>290</v>
      </c>
      <c r="B491" s="44" t="s">
        <v>583</v>
      </c>
      <c r="C491" s="44" t="s">
        <v>587</v>
      </c>
      <c r="D491" s="44" t="s">
        <v>289</v>
      </c>
      <c r="E491" s="45">
        <v>2378</v>
      </c>
      <c r="F491" s="45">
        <v>2793.6</v>
      </c>
      <c r="G491">
        <v>-415.6</v>
      </c>
      <c r="H491" s="141">
        <f>SUM(F491:G491)</f>
        <v>2378</v>
      </c>
    </row>
    <row r="492" spans="1:5" ht="33" outlineLevel="3">
      <c r="A492" s="46" t="s">
        <v>590</v>
      </c>
      <c r="B492" s="20" t="s">
        <v>583</v>
      </c>
      <c r="C492" s="20" t="s">
        <v>589</v>
      </c>
      <c r="D492" s="20" t="s">
        <v>183</v>
      </c>
      <c r="E492" s="47">
        <f>SUM(E495+E497+E499+E493)</f>
        <v>5926.299999999999</v>
      </c>
    </row>
    <row r="493" spans="1:5" ht="33" outlineLevel="3">
      <c r="A493" s="43" t="s">
        <v>590</v>
      </c>
      <c r="B493" s="44" t="s">
        <v>583</v>
      </c>
      <c r="C493" s="44" t="s">
        <v>589</v>
      </c>
      <c r="D493" s="44" t="s">
        <v>183</v>
      </c>
      <c r="E493" s="45">
        <f>SUM(E494)</f>
        <v>300</v>
      </c>
    </row>
    <row r="494" spans="1:5" ht="16.5" outlineLevel="3">
      <c r="A494" s="43" t="s">
        <v>290</v>
      </c>
      <c r="B494" s="44" t="s">
        <v>583</v>
      </c>
      <c r="C494" s="44" t="s">
        <v>589</v>
      </c>
      <c r="D494" s="44" t="s">
        <v>289</v>
      </c>
      <c r="E494" s="45">
        <v>300</v>
      </c>
    </row>
    <row r="495" spans="1:5" ht="16.5" outlineLevel="4">
      <c r="A495" s="46" t="s">
        <v>592</v>
      </c>
      <c r="B495" s="20" t="s">
        <v>583</v>
      </c>
      <c r="C495" s="20" t="s">
        <v>591</v>
      </c>
      <c r="D495" s="20" t="s">
        <v>183</v>
      </c>
      <c r="E495" s="47">
        <f>SUM(E496)</f>
        <v>610.2</v>
      </c>
    </row>
    <row r="496" spans="1:5" ht="49.5" outlineLevel="5">
      <c r="A496" s="43" t="s">
        <v>594</v>
      </c>
      <c r="B496" s="44" t="s">
        <v>583</v>
      </c>
      <c r="C496" s="44" t="s">
        <v>591</v>
      </c>
      <c r="D496" s="44" t="s">
        <v>593</v>
      </c>
      <c r="E496" s="45">
        <v>610.2</v>
      </c>
    </row>
    <row r="497" spans="1:5" ht="16.5" outlineLevel="4">
      <c r="A497" s="46" t="s">
        <v>596</v>
      </c>
      <c r="B497" s="20" t="s">
        <v>583</v>
      </c>
      <c r="C497" s="20" t="s">
        <v>595</v>
      </c>
      <c r="D497" s="20" t="s">
        <v>183</v>
      </c>
      <c r="E497" s="47">
        <f>SUM(E498)</f>
        <v>745.4</v>
      </c>
    </row>
    <row r="498" spans="1:5" ht="49.5" outlineLevel="5">
      <c r="A498" s="43" t="s">
        <v>594</v>
      </c>
      <c r="B498" s="44" t="s">
        <v>583</v>
      </c>
      <c r="C498" s="44" t="s">
        <v>595</v>
      </c>
      <c r="D498" s="44" t="s">
        <v>593</v>
      </c>
      <c r="E498" s="45">
        <v>745.4</v>
      </c>
    </row>
    <row r="499" spans="1:5" ht="16.5" outlineLevel="4">
      <c r="A499" s="46" t="s">
        <v>598</v>
      </c>
      <c r="B499" s="20" t="s">
        <v>583</v>
      </c>
      <c r="C499" s="20" t="s">
        <v>597</v>
      </c>
      <c r="D499" s="20" t="s">
        <v>183</v>
      </c>
      <c r="E499" s="47">
        <f>SUM(E500)</f>
        <v>4270.7</v>
      </c>
    </row>
    <row r="500" spans="1:5" ht="49.5" outlineLevel="5">
      <c r="A500" s="43" t="s">
        <v>594</v>
      </c>
      <c r="B500" s="44" t="s">
        <v>583</v>
      </c>
      <c r="C500" s="44" t="s">
        <v>597</v>
      </c>
      <c r="D500" s="44" t="s">
        <v>593</v>
      </c>
      <c r="E500" s="45">
        <v>4270.7</v>
      </c>
    </row>
    <row r="501" spans="1:5" ht="16.5" outlineLevel="1">
      <c r="A501" s="46" t="s">
        <v>600</v>
      </c>
      <c r="B501" s="20" t="s">
        <v>599</v>
      </c>
      <c r="C501" s="20" t="s">
        <v>183</v>
      </c>
      <c r="D501" s="20" t="s">
        <v>183</v>
      </c>
      <c r="E501" s="47">
        <f>SUM(E502+E515+E512)</f>
        <v>9351.3</v>
      </c>
    </row>
    <row r="502" spans="1:5" ht="49.5" outlineLevel="2">
      <c r="A502" s="46" t="s">
        <v>193</v>
      </c>
      <c r="B502" s="20" t="s">
        <v>599</v>
      </c>
      <c r="C502" s="20" t="s">
        <v>192</v>
      </c>
      <c r="D502" s="20" t="s">
        <v>183</v>
      </c>
      <c r="E502" s="47">
        <f>SUM(E503)</f>
        <v>7631.5</v>
      </c>
    </row>
    <row r="503" spans="1:5" ht="16.5" outlineLevel="3">
      <c r="A503" s="46" t="s">
        <v>201</v>
      </c>
      <c r="B503" s="20" t="s">
        <v>599</v>
      </c>
      <c r="C503" s="20" t="s">
        <v>200</v>
      </c>
      <c r="D503" s="20" t="s">
        <v>183</v>
      </c>
      <c r="E503" s="47">
        <f>SUM(E506+E508+E510+E504)</f>
        <v>7631.5</v>
      </c>
    </row>
    <row r="504" spans="1:5" ht="31.5" customHeight="1" outlineLevel="3">
      <c r="A504" s="46" t="s">
        <v>203</v>
      </c>
      <c r="B504" s="20" t="s">
        <v>599</v>
      </c>
      <c r="C504" s="20" t="s">
        <v>202</v>
      </c>
      <c r="D504" s="20"/>
      <c r="E504" s="47">
        <f>SUM(E505)</f>
        <v>65.6</v>
      </c>
    </row>
    <row r="505" spans="1:5" ht="16.5" outlineLevel="3">
      <c r="A505" s="43" t="s">
        <v>197</v>
      </c>
      <c r="B505" s="20" t="s">
        <v>599</v>
      </c>
      <c r="C505" s="20" t="s">
        <v>202</v>
      </c>
      <c r="D505" s="20" t="s">
        <v>196</v>
      </c>
      <c r="E505" s="47">
        <v>65.6</v>
      </c>
    </row>
    <row r="506" spans="1:5" ht="49.5" outlineLevel="4">
      <c r="A506" s="46" t="s">
        <v>602</v>
      </c>
      <c r="B506" s="20" t="s">
        <v>599</v>
      </c>
      <c r="C506" s="20" t="s">
        <v>601</v>
      </c>
      <c r="D506" s="20" t="s">
        <v>183</v>
      </c>
      <c r="E506" s="47">
        <f>SUM(E507)</f>
        <v>1457.2</v>
      </c>
    </row>
    <row r="507" spans="1:5" ht="16.5" outlineLevel="5">
      <c r="A507" s="43" t="s">
        <v>197</v>
      </c>
      <c r="B507" s="44" t="s">
        <v>599</v>
      </c>
      <c r="C507" s="44" t="s">
        <v>601</v>
      </c>
      <c r="D507" s="44" t="s">
        <v>196</v>
      </c>
      <c r="E507" s="45">
        <f>SUM(1418.4+38.8)</f>
        <v>1457.2</v>
      </c>
    </row>
    <row r="508" spans="1:5" ht="33" outlineLevel="4">
      <c r="A508" s="46" t="s">
        <v>604</v>
      </c>
      <c r="B508" s="20" t="s">
        <v>599</v>
      </c>
      <c r="C508" s="20" t="s">
        <v>603</v>
      </c>
      <c r="D508" s="20" t="s">
        <v>183</v>
      </c>
      <c r="E508" s="47">
        <f>SUM(E509)</f>
        <v>5509.5</v>
      </c>
    </row>
    <row r="509" spans="1:5" ht="16.5" outlineLevel="5">
      <c r="A509" s="43" t="s">
        <v>197</v>
      </c>
      <c r="B509" s="44" t="s">
        <v>599</v>
      </c>
      <c r="C509" s="44" t="s">
        <v>603</v>
      </c>
      <c r="D509" s="44" t="s">
        <v>196</v>
      </c>
      <c r="E509" s="45">
        <v>5509.5</v>
      </c>
    </row>
    <row r="510" spans="1:5" ht="16.5" outlineLevel="4">
      <c r="A510" s="46" t="s">
        <v>606</v>
      </c>
      <c r="B510" s="20" t="s">
        <v>599</v>
      </c>
      <c r="C510" s="20" t="s">
        <v>605</v>
      </c>
      <c r="D510" s="20" t="s">
        <v>183</v>
      </c>
      <c r="E510" s="47">
        <f>SUM(E511)</f>
        <v>599.1999999999999</v>
      </c>
    </row>
    <row r="511" spans="1:5" ht="16.5" outlineLevel="5">
      <c r="A511" s="43" t="s">
        <v>197</v>
      </c>
      <c r="B511" s="44" t="s">
        <v>599</v>
      </c>
      <c r="C511" s="44" t="s">
        <v>605</v>
      </c>
      <c r="D511" s="44" t="s">
        <v>196</v>
      </c>
      <c r="E511" s="45">
        <f>SUM(582.3+16.9)</f>
        <v>599.1999999999999</v>
      </c>
    </row>
    <row r="512" spans="1:5" ht="16.5" outlineLevel="5">
      <c r="A512" s="87" t="s">
        <v>231</v>
      </c>
      <c r="B512" s="88" t="s">
        <v>599</v>
      </c>
      <c r="C512" s="83" t="s">
        <v>232</v>
      </c>
      <c r="D512" s="83" t="s">
        <v>183</v>
      </c>
      <c r="E512" s="84">
        <f>SUM(E514)</f>
        <v>10.5</v>
      </c>
    </row>
    <row r="513" spans="1:5" ht="16.5" outlineLevel="5">
      <c r="A513" s="87" t="s">
        <v>234</v>
      </c>
      <c r="B513" s="88" t="s">
        <v>599</v>
      </c>
      <c r="C513" s="83" t="s">
        <v>233</v>
      </c>
      <c r="D513" s="83" t="s">
        <v>183</v>
      </c>
      <c r="E513" s="84">
        <f>SUM(E514)</f>
        <v>10.5</v>
      </c>
    </row>
    <row r="514" spans="1:5" ht="16.5" outlineLevel="5">
      <c r="A514" s="34" t="s">
        <v>197</v>
      </c>
      <c r="B514" s="35" t="s">
        <v>599</v>
      </c>
      <c r="C514" s="35" t="s">
        <v>233</v>
      </c>
      <c r="D514" s="35" t="s">
        <v>196</v>
      </c>
      <c r="E514" s="85">
        <v>10.5</v>
      </c>
    </row>
    <row r="515" spans="1:5" ht="16.5" outlineLevel="2">
      <c r="A515" s="46" t="s">
        <v>260</v>
      </c>
      <c r="B515" s="20" t="s">
        <v>599</v>
      </c>
      <c r="C515" s="20" t="s">
        <v>259</v>
      </c>
      <c r="D515" s="20" t="s">
        <v>183</v>
      </c>
      <c r="E515" s="47">
        <f>SUM(E516+E518)</f>
        <v>1709.3</v>
      </c>
    </row>
    <row r="516" spans="1:5" ht="33" outlineLevel="4">
      <c r="A516" s="46" t="s">
        <v>608</v>
      </c>
      <c r="B516" s="20" t="s">
        <v>599</v>
      </c>
      <c r="C516" s="20" t="s">
        <v>607</v>
      </c>
      <c r="D516" s="20" t="s">
        <v>183</v>
      </c>
      <c r="E516" s="47">
        <f>SUM(E517)</f>
        <v>1459.3</v>
      </c>
    </row>
    <row r="517" spans="1:5" ht="16.5" outlineLevel="5">
      <c r="A517" s="43" t="s">
        <v>546</v>
      </c>
      <c r="B517" s="44" t="s">
        <v>599</v>
      </c>
      <c r="C517" s="44" t="s">
        <v>607</v>
      </c>
      <c r="D517" s="44" t="s">
        <v>580</v>
      </c>
      <c r="E517" s="45">
        <v>1459.3</v>
      </c>
    </row>
    <row r="518" spans="1:5" ht="16.5" outlineLevel="4">
      <c r="A518" s="46" t="s">
        <v>610</v>
      </c>
      <c r="B518" s="20" t="s">
        <v>599</v>
      </c>
      <c r="C518" s="20" t="s">
        <v>609</v>
      </c>
      <c r="D518" s="20" t="s">
        <v>183</v>
      </c>
      <c r="E518" s="47">
        <f>SUM(E519)</f>
        <v>250</v>
      </c>
    </row>
    <row r="519" spans="1:5" ht="16.5" outlineLevel="5">
      <c r="A519" s="43" t="s">
        <v>546</v>
      </c>
      <c r="B519" s="44" t="s">
        <v>599</v>
      </c>
      <c r="C519" s="44" t="s">
        <v>609</v>
      </c>
      <c r="D519" s="44" t="s">
        <v>580</v>
      </c>
      <c r="E519" s="45">
        <v>250</v>
      </c>
    </row>
    <row r="520" spans="1:5" ht="16.5">
      <c r="A520" s="48"/>
      <c r="B520" s="49" t="s">
        <v>183</v>
      </c>
      <c r="C520" s="49"/>
      <c r="D520" s="49"/>
      <c r="E520" s="50">
        <f>SUM(E410+E386+E352+E227+E151+E131+E105+E100+E20+E218)</f>
        <v>524799.7</v>
      </c>
    </row>
    <row r="521" spans="3:5" ht="42.75" customHeight="1">
      <c r="C521" s="135"/>
      <c r="E521" s="135"/>
    </row>
    <row r="522" ht="42.75" customHeight="1">
      <c r="E522" s="80"/>
    </row>
  </sheetData>
  <mergeCells count="15">
    <mergeCell ref="A16:E16"/>
    <mergeCell ref="A11:C11"/>
    <mergeCell ref="A12:C12"/>
    <mergeCell ref="A13:E13"/>
    <mergeCell ref="A15:E15"/>
    <mergeCell ref="B18:E18"/>
    <mergeCell ref="A1:E1"/>
    <mergeCell ref="A2:E2"/>
    <mergeCell ref="A3:E3"/>
    <mergeCell ref="A4:E4"/>
    <mergeCell ref="A5:E5"/>
    <mergeCell ref="A6:E6"/>
    <mergeCell ref="A8:C8"/>
    <mergeCell ref="A9:C9"/>
    <mergeCell ref="A10:C10"/>
  </mergeCells>
  <printOptions/>
  <pageMargins left="0.57" right="0.25" top="0.17" bottom="0.17" header="0.5" footer="0.17"/>
  <pageSetup horizontalDpi="600" verticalDpi="600" orientation="portrait" paperSize="9" scale="80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1"/>
  <sheetViews>
    <sheetView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78.8515625" style="16" customWidth="1"/>
    <col min="2" max="2" width="5.7109375" style="16" customWidth="1"/>
    <col min="3" max="3" width="7.00390625" style="16" customWidth="1"/>
    <col min="4" max="4" width="9.8515625" style="16" customWidth="1"/>
    <col min="5" max="5" width="5.421875" style="16" customWidth="1"/>
    <col min="6" max="6" width="11.57421875" style="16" customWidth="1"/>
  </cols>
  <sheetData>
    <row r="1" spans="1:6" ht="16.5">
      <c r="A1" s="189" t="s">
        <v>53</v>
      </c>
      <c r="B1" s="189"/>
      <c r="C1" s="189"/>
      <c r="D1" s="189"/>
      <c r="E1" s="189"/>
      <c r="F1" s="189"/>
    </row>
    <row r="2" spans="1:6" ht="16.5">
      <c r="A2" s="189" t="s">
        <v>54</v>
      </c>
      <c r="B2" s="189"/>
      <c r="C2" s="189"/>
      <c r="D2" s="189"/>
      <c r="E2" s="189"/>
      <c r="F2" s="189"/>
    </row>
    <row r="3" spans="1:6" ht="16.5">
      <c r="A3" s="189" t="s">
        <v>55</v>
      </c>
      <c r="B3" s="189"/>
      <c r="C3" s="189"/>
      <c r="D3" s="189"/>
      <c r="E3" s="189"/>
      <c r="F3" s="189"/>
    </row>
    <row r="4" spans="1:6" ht="16.5">
      <c r="A4" s="189" t="s">
        <v>26</v>
      </c>
      <c r="B4" s="189"/>
      <c r="C4" s="189"/>
      <c r="D4" s="189"/>
      <c r="E4" s="189"/>
      <c r="F4" s="189"/>
    </row>
    <row r="5" spans="1:6" ht="16.5">
      <c r="A5" s="142"/>
      <c r="B5" s="142"/>
      <c r="C5" s="142"/>
      <c r="D5" s="142"/>
      <c r="E5" s="142"/>
      <c r="F5" s="143"/>
    </row>
    <row r="6" spans="1:6" ht="16.5">
      <c r="A6" s="2"/>
      <c r="B6" s="2"/>
      <c r="C6" s="2"/>
      <c r="D6" s="2"/>
      <c r="E6" s="2"/>
      <c r="F6" s="143"/>
    </row>
    <row r="7" spans="1:6" ht="15.75">
      <c r="A7" s="193" t="s">
        <v>56</v>
      </c>
      <c r="B7" s="193"/>
      <c r="C7" s="193"/>
      <c r="D7" s="193"/>
      <c r="E7" s="193"/>
      <c r="F7" s="193"/>
    </row>
    <row r="8" spans="1:6" ht="15.75">
      <c r="A8" s="194" t="s">
        <v>57</v>
      </c>
      <c r="B8" s="194"/>
      <c r="C8" s="194"/>
      <c r="D8" s="194"/>
      <c r="E8" s="194"/>
      <c r="F8" s="194"/>
    </row>
    <row r="9" spans="1:6" ht="15.75">
      <c r="A9" s="3"/>
      <c r="B9" s="3"/>
      <c r="C9" s="3"/>
      <c r="D9" s="4"/>
      <c r="E9" s="3"/>
      <c r="F9" s="3"/>
    </row>
    <row r="10" spans="1:6" ht="5.25" customHeight="1">
      <c r="A10" s="3"/>
      <c r="B10" s="3"/>
      <c r="C10" s="3"/>
      <c r="D10" s="4"/>
      <c r="E10" s="3"/>
      <c r="F10" s="3"/>
    </row>
    <row r="11" spans="4:6" ht="15.75">
      <c r="D11" s="17"/>
      <c r="F11" s="16" t="s">
        <v>611</v>
      </c>
    </row>
    <row r="12" spans="1:6" ht="21" customHeight="1" thickBot="1">
      <c r="A12" s="62" t="s">
        <v>629</v>
      </c>
      <c r="B12" s="62" t="s">
        <v>630</v>
      </c>
      <c r="C12" s="62" t="s">
        <v>184</v>
      </c>
      <c r="D12" s="62" t="s">
        <v>186</v>
      </c>
      <c r="E12" s="62" t="s">
        <v>187</v>
      </c>
      <c r="F12" s="62" t="s">
        <v>612</v>
      </c>
    </row>
    <row r="13" spans="1:6" ht="21" customHeight="1" thickBot="1">
      <c r="A13" s="58" t="s">
        <v>631</v>
      </c>
      <c r="B13" s="59" t="s">
        <v>632</v>
      </c>
      <c r="C13" s="60" t="s">
        <v>183</v>
      </c>
      <c r="D13" s="60" t="s">
        <v>183</v>
      </c>
      <c r="E13" s="60" t="s">
        <v>183</v>
      </c>
      <c r="F13" s="61">
        <f>SUM(F14)</f>
        <v>14286.800000000001</v>
      </c>
    </row>
    <row r="14" spans="1:6" ht="31.5">
      <c r="A14" s="54" t="s">
        <v>270</v>
      </c>
      <c r="B14" s="55" t="s">
        <v>632</v>
      </c>
      <c r="C14" s="56" t="s">
        <v>269</v>
      </c>
      <c r="D14" s="56" t="s">
        <v>183</v>
      </c>
      <c r="E14" s="56" t="s">
        <v>183</v>
      </c>
      <c r="F14" s="57">
        <f>SUM(F15)</f>
        <v>14286.800000000001</v>
      </c>
    </row>
    <row r="15" spans="1:6" ht="15.75">
      <c r="A15" s="5" t="s">
        <v>272</v>
      </c>
      <c r="B15" s="6" t="s">
        <v>632</v>
      </c>
      <c r="C15" s="7" t="s">
        <v>271</v>
      </c>
      <c r="D15" s="7" t="s">
        <v>183</v>
      </c>
      <c r="E15" s="7" t="s">
        <v>183</v>
      </c>
      <c r="F15" s="8">
        <f>SUM(F16+F28)</f>
        <v>14286.800000000001</v>
      </c>
    </row>
    <row r="16" spans="1:6" ht="15.75">
      <c r="A16" s="5" t="s">
        <v>274</v>
      </c>
      <c r="B16" s="6" t="s">
        <v>632</v>
      </c>
      <c r="C16" s="7" t="s">
        <v>271</v>
      </c>
      <c r="D16" s="7" t="s">
        <v>273</v>
      </c>
      <c r="E16" s="7" t="s">
        <v>183</v>
      </c>
      <c r="F16" s="8">
        <f>SUM(F17+F19+F21+F23+F26)</f>
        <v>13234.2</v>
      </c>
    </row>
    <row r="17" spans="1:6" ht="65.25" customHeight="1">
      <c r="A17" s="5" t="s">
        <v>276</v>
      </c>
      <c r="B17" s="6" t="s">
        <v>632</v>
      </c>
      <c r="C17" s="7" t="s">
        <v>271</v>
      </c>
      <c r="D17" s="7" t="s">
        <v>275</v>
      </c>
      <c r="E17" s="7" t="s">
        <v>183</v>
      </c>
      <c r="F17" s="8">
        <f>SUM(F18)</f>
        <v>3881.3</v>
      </c>
    </row>
    <row r="18" spans="1:6" ht="30.75" customHeight="1">
      <c r="A18" s="9" t="s">
        <v>278</v>
      </c>
      <c r="B18" s="10" t="s">
        <v>632</v>
      </c>
      <c r="C18" s="10" t="s">
        <v>271</v>
      </c>
      <c r="D18" s="10" t="s">
        <v>275</v>
      </c>
      <c r="E18" s="10" t="s">
        <v>277</v>
      </c>
      <c r="F18" s="11">
        <f>SUM(Х!E109)</f>
        <v>3881.3</v>
      </c>
    </row>
    <row r="19" spans="1:6" ht="15.75">
      <c r="A19" s="5" t="s">
        <v>280</v>
      </c>
      <c r="B19" s="6" t="s">
        <v>632</v>
      </c>
      <c r="C19" s="7" t="s">
        <v>271</v>
      </c>
      <c r="D19" s="7" t="s">
        <v>279</v>
      </c>
      <c r="E19" s="7" t="s">
        <v>183</v>
      </c>
      <c r="F19" s="8">
        <f>SUM(F20)</f>
        <v>6244.8</v>
      </c>
    </row>
    <row r="20" spans="1:6" ht="29.25" customHeight="1">
      <c r="A20" s="9" t="s">
        <v>278</v>
      </c>
      <c r="B20" s="10" t="s">
        <v>632</v>
      </c>
      <c r="C20" s="10" t="s">
        <v>271</v>
      </c>
      <c r="D20" s="10" t="s">
        <v>279</v>
      </c>
      <c r="E20" s="10" t="s">
        <v>277</v>
      </c>
      <c r="F20" s="11">
        <v>6244.8</v>
      </c>
    </row>
    <row r="21" spans="1:6" ht="29.25" customHeight="1">
      <c r="A21" s="5" t="s">
        <v>282</v>
      </c>
      <c r="B21" s="6" t="s">
        <v>632</v>
      </c>
      <c r="C21" s="7" t="s">
        <v>271</v>
      </c>
      <c r="D21" s="7" t="s">
        <v>281</v>
      </c>
      <c r="E21" s="7" t="s">
        <v>183</v>
      </c>
      <c r="F21" s="8">
        <f>SUM(F22)</f>
        <v>2729</v>
      </c>
    </row>
    <row r="22" spans="1:6" ht="30.75" customHeight="1">
      <c r="A22" s="9" t="s">
        <v>278</v>
      </c>
      <c r="B22" s="10" t="s">
        <v>632</v>
      </c>
      <c r="C22" s="10" t="s">
        <v>271</v>
      </c>
      <c r="D22" s="10" t="s">
        <v>281</v>
      </c>
      <c r="E22" s="10" t="s">
        <v>277</v>
      </c>
      <c r="F22" s="11">
        <v>2729</v>
      </c>
    </row>
    <row r="23" spans="1:6" ht="15.75">
      <c r="A23" s="5" t="s">
        <v>284</v>
      </c>
      <c r="B23" s="6" t="s">
        <v>632</v>
      </c>
      <c r="C23" s="7" t="s">
        <v>271</v>
      </c>
      <c r="D23" s="7" t="s">
        <v>283</v>
      </c>
      <c r="E23" s="7" t="s">
        <v>183</v>
      </c>
      <c r="F23" s="8">
        <f>SUM(F25)</f>
        <v>168</v>
      </c>
    </row>
    <row r="24" spans="1:6" ht="15.75">
      <c r="A24" s="5" t="s">
        <v>286</v>
      </c>
      <c r="B24" s="6" t="s">
        <v>632</v>
      </c>
      <c r="C24" s="7" t="s">
        <v>271</v>
      </c>
      <c r="D24" s="7" t="s">
        <v>285</v>
      </c>
      <c r="E24" s="7" t="s">
        <v>183</v>
      </c>
      <c r="F24" s="8">
        <f>SUM(F25)</f>
        <v>168</v>
      </c>
    </row>
    <row r="25" spans="1:6" ht="30" customHeight="1">
      <c r="A25" s="9" t="s">
        <v>278</v>
      </c>
      <c r="B25" s="10" t="s">
        <v>632</v>
      </c>
      <c r="C25" s="10" t="s">
        <v>271</v>
      </c>
      <c r="D25" s="10" t="s">
        <v>285</v>
      </c>
      <c r="E25" s="10" t="s">
        <v>277</v>
      </c>
      <c r="F25" s="11">
        <f>SUM(Х!E116)</f>
        <v>168</v>
      </c>
    </row>
    <row r="26" spans="1:6" ht="27.75" customHeight="1">
      <c r="A26" s="5" t="s">
        <v>288</v>
      </c>
      <c r="B26" s="6" t="s">
        <v>632</v>
      </c>
      <c r="C26" s="7" t="s">
        <v>271</v>
      </c>
      <c r="D26" s="7" t="s">
        <v>287</v>
      </c>
      <c r="E26" s="7" t="s">
        <v>183</v>
      </c>
      <c r="F26" s="8">
        <f>SUM(F27)</f>
        <v>211.1</v>
      </c>
    </row>
    <row r="27" spans="1:6" ht="15.75">
      <c r="A27" s="9" t="s">
        <v>290</v>
      </c>
      <c r="B27" s="10" t="s">
        <v>632</v>
      </c>
      <c r="C27" s="10" t="s">
        <v>271</v>
      </c>
      <c r="D27" s="10" t="s">
        <v>287</v>
      </c>
      <c r="E27" s="10" t="s">
        <v>289</v>
      </c>
      <c r="F27" s="11">
        <f>SUM(Х!E118)</f>
        <v>211.1</v>
      </c>
    </row>
    <row r="28" spans="1:6" ht="15.75">
      <c r="A28" s="5" t="s">
        <v>260</v>
      </c>
      <c r="B28" s="6" t="s">
        <v>632</v>
      </c>
      <c r="C28" s="7" t="s">
        <v>271</v>
      </c>
      <c r="D28" s="7" t="s">
        <v>259</v>
      </c>
      <c r="E28" s="7" t="s">
        <v>183</v>
      </c>
      <c r="F28" s="8">
        <f>SUM(F29+F31)</f>
        <v>1052.6</v>
      </c>
    </row>
    <row r="29" spans="1:6" ht="31.5">
      <c r="A29" s="5" t="s">
        <v>292</v>
      </c>
      <c r="B29" s="6" t="s">
        <v>632</v>
      </c>
      <c r="C29" s="7" t="s">
        <v>271</v>
      </c>
      <c r="D29" s="7" t="s">
        <v>291</v>
      </c>
      <c r="E29" s="7" t="s">
        <v>183</v>
      </c>
      <c r="F29" s="8">
        <f>SUM(F30)</f>
        <v>575.8</v>
      </c>
    </row>
    <row r="30" spans="1:6" ht="30.75" customHeight="1">
      <c r="A30" s="9" t="s">
        <v>278</v>
      </c>
      <c r="B30" s="10" t="s">
        <v>632</v>
      </c>
      <c r="C30" s="10" t="s">
        <v>271</v>
      </c>
      <c r="D30" s="10" t="s">
        <v>291</v>
      </c>
      <c r="E30" s="10" t="s">
        <v>277</v>
      </c>
      <c r="F30" s="11">
        <f>SUM(Х!E121)</f>
        <v>575.8</v>
      </c>
    </row>
    <row r="31" spans="1:6" ht="31.5">
      <c r="A31" s="5" t="s">
        <v>294</v>
      </c>
      <c r="B31" s="6" t="s">
        <v>632</v>
      </c>
      <c r="C31" s="7" t="s">
        <v>271</v>
      </c>
      <c r="D31" s="7" t="s">
        <v>293</v>
      </c>
      <c r="E31" s="7" t="s">
        <v>183</v>
      </c>
      <c r="F31" s="8">
        <f>SUM(F32)</f>
        <v>476.8</v>
      </c>
    </row>
    <row r="32" spans="1:6" ht="33.75" customHeight="1" thickBot="1">
      <c r="A32" s="9" t="s">
        <v>278</v>
      </c>
      <c r="B32" s="10" t="s">
        <v>632</v>
      </c>
      <c r="C32" s="10" t="s">
        <v>271</v>
      </c>
      <c r="D32" s="10" t="s">
        <v>293</v>
      </c>
      <c r="E32" s="10" t="s">
        <v>277</v>
      </c>
      <c r="F32" s="11">
        <f>SUM(Х!E123)</f>
        <v>476.8</v>
      </c>
    </row>
    <row r="33" spans="1:6" ht="18" customHeight="1" thickBot="1">
      <c r="A33" s="58" t="s">
        <v>633</v>
      </c>
      <c r="B33" s="59" t="s">
        <v>634</v>
      </c>
      <c r="C33" s="60" t="s">
        <v>183</v>
      </c>
      <c r="D33" s="60" t="s">
        <v>183</v>
      </c>
      <c r="E33" s="60" t="s">
        <v>183</v>
      </c>
      <c r="F33" s="61">
        <f>SUM(F34)</f>
        <v>6810.4</v>
      </c>
    </row>
    <row r="34" spans="1:6" ht="15.75">
      <c r="A34" s="54" t="s">
        <v>189</v>
      </c>
      <c r="B34" s="55" t="s">
        <v>634</v>
      </c>
      <c r="C34" s="56" t="s">
        <v>188</v>
      </c>
      <c r="D34" s="56" t="s">
        <v>183</v>
      </c>
      <c r="E34" s="56" t="s">
        <v>183</v>
      </c>
      <c r="F34" s="57">
        <f>SUM(F35+F42)</f>
        <v>6810.4</v>
      </c>
    </row>
    <row r="35" spans="1:6" ht="30.75" customHeight="1">
      <c r="A35" s="5" t="s">
        <v>215</v>
      </c>
      <c r="B35" s="6" t="s">
        <v>634</v>
      </c>
      <c r="C35" s="7" t="s">
        <v>214</v>
      </c>
      <c r="D35" s="7" t="s">
        <v>183</v>
      </c>
      <c r="E35" s="7" t="s">
        <v>183</v>
      </c>
      <c r="F35" s="8">
        <f>SUM(F36)</f>
        <v>6810</v>
      </c>
    </row>
    <row r="36" spans="1:6" ht="45.75" customHeight="1">
      <c r="A36" s="5" t="s">
        <v>193</v>
      </c>
      <c r="B36" s="6" t="s">
        <v>634</v>
      </c>
      <c r="C36" s="7" t="s">
        <v>214</v>
      </c>
      <c r="D36" s="7" t="s">
        <v>192</v>
      </c>
      <c r="E36" s="7" t="s">
        <v>183</v>
      </c>
      <c r="F36" s="8">
        <f>SUM(F37)</f>
        <v>6810</v>
      </c>
    </row>
    <row r="37" spans="1:6" ht="15.75">
      <c r="A37" s="5" t="s">
        <v>201</v>
      </c>
      <c r="B37" s="6" t="s">
        <v>634</v>
      </c>
      <c r="C37" s="7" t="s">
        <v>214</v>
      </c>
      <c r="D37" s="7" t="s">
        <v>200</v>
      </c>
      <c r="E37" s="7" t="s">
        <v>183</v>
      </c>
      <c r="F37" s="8">
        <f>SUM(F41+F38)</f>
        <v>6810</v>
      </c>
    </row>
    <row r="38" spans="1:9" ht="31.5">
      <c r="A38" s="5" t="s">
        <v>203</v>
      </c>
      <c r="B38" s="6" t="s">
        <v>634</v>
      </c>
      <c r="C38" s="6" t="s">
        <v>214</v>
      </c>
      <c r="D38" s="7" t="s">
        <v>202</v>
      </c>
      <c r="E38" s="7" t="s">
        <v>183</v>
      </c>
      <c r="F38" s="8">
        <f>SUM(F39)</f>
        <v>1137.4</v>
      </c>
      <c r="I38">
        <f>SUM(G38-H38)</f>
        <v>0</v>
      </c>
    </row>
    <row r="39" spans="1:6" ht="15.75">
      <c r="A39" s="9" t="s">
        <v>197</v>
      </c>
      <c r="B39" s="10" t="s">
        <v>634</v>
      </c>
      <c r="C39" s="10" t="s">
        <v>214</v>
      </c>
      <c r="D39" s="10" t="s">
        <v>202</v>
      </c>
      <c r="E39" s="10" t="s">
        <v>196</v>
      </c>
      <c r="F39" s="8">
        <v>1137.4</v>
      </c>
    </row>
    <row r="40" spans="1:6" ht="29.25" customHeight="1">
      <c r="A40" s="5" t="s">
        <v>217</v>
      </c>
      <c r="B40" s="6" t="s">
        <v>634</v>
      </c>
      <c r="C40" s="7" t="s">
        <v>214</v>
      </c>
      <c r="D40" s="7" t="s">
        <v>216</v>
      </c>
      <c r="E40" s="7" t="s">
        <v>183</v>
      </c>
      <c r="F40" s="8">
        <f>SUM(F41)</f>
        <v>5672.6</v>
      </c>
    </row>
    <row r="41" spans="1:6" ht="15.75">
      <c r="A41" s="9" t="s">
        <v>197</v>
      </c>
      <c r="B41" s="10" t="s">
        <v>634</v>
      </c>
      <c r="C41" s="10" t="s">
        <v>214</v>
      </c>
      <c r="D41" s="10" t="s">
        <v>216</v>
      </c>
      <c r="E41" s="10" t="s">
        <v>196</v>
      </c>
      <c r="F41" s="11">
        <f>SUM(Х!E47)</f>
        <v>5672.6</v>
      </c>
    </row>
    <row r="42" spans="1:6" ht="15.75">
      <c r="A42" s="5" t="s">
        <v>238</v>
      </c>
      <c r="B42" s="6" t="s">
        <v>634</v>
      </c>
      <c r="C42" s="7" t="s">
        <v>237</v>
      </c>
      <c r="D42" s="7" t="s">
        <v>183</v>
      </c>
      <c r="E42" s="7" t="s">
        <v>183</v>
      </c>
      <c r="F42" s="8">
        <f>SUM(F44)</f>
        <v>0.4</v>
      </c>
    </row>
    <row r="43" spans="1:6" ht="15.75">
      <c r="A43" s="5" t="s">
        <v>258</v>
      </c>
      <c r="B43" s="6" t="s">
        <v>634</v>
      </c>
      <c r="C43" s="7" t="s">
        <v>237</v>
      </c>
      <c r="D43" s="7" t="s">
        <v>257</v>
      </c>
      <c r="E43" s="7" t="s">
        <v>183</v>
      </c>
      <c r="F43" s="8">
        <f>SUM(F44)</f>
        <v>0.4</v>
      </c>
    </row>
    <row r="44" spans="1:6" ht="16.5" thickBot="1">
      <c r="A44" s="51" t="s">
        <v>197</v>
      </c>
      <c r="B44" s="52" t="s">
        <v>634</v>
      </c>
      <c r="C44" s="52" t="s">
        <v>237</v>
      </c>
      <c r="D44" s="52" t="s">
        <v>257</v>
      </c>
      <c r="E44" s="64" t="s">
        <v>196</v>
      </c>
      <c r="F44" s="70">
        <v>0.4</v>
      </c>
    </row>
    <row r="45" spans="1:6" ht="33.75" customHeight="1" thickBot="1">
      <c r="A45" s="58" t="s">
        <v>635</v>
      </c>
      <c r="B45" s="59" t="s">
        <v>636</v>
      </c>
      <c r="C45" s="60" t="s">
        <v>183</v>
      </c>
      <c r="D45" s="60" t="s">
        <v>183</v>
      </c>
      <c r="E45" s="65" t="s">
        <v>183</v>
      </c>
      <c r="F45" s="72">
        <f>SUM(F46+F64+F98)</f>
        <v>46917.7</v>
      </c>
    </row>
    <row r="46" spans="1:6" ht="15.75">
      <c r="A46" s="54" t="s">
        <v>362</v>
      </c>
      <c r="B46" s="55" t="s">
        <v>636</v>
      </c>
      <c r="C46" s="56" t="s">
        <v>361</v>
      </c>
      <c r="D46" s="56" t="s">
        <v>183</v>
      </c>
      <c r="E46" s="66" t="s">
        <v>183</v>
      </c>
      <c r="F46" s="71">
        <f>SUM(F47+F54+F58)</f>
        <v>8694.6</v>
      </c>
    </row>
    <row r="47" spans="1:6" ht="15.75">
      <c r="A47" s="5" t="s">
        <v>392</v>
      </c>
      <c r="B47" s="6" t="s">
        <v>636</v>
      </c>
      <c r="C47" s="7" t="s">
        <v>391</v>
      </c>
      <c r="D47" s="7" t="s">
        <v>183</v>
      </c>
      <c r="E47" s="67" t="s">
        <v>183</v>
      </c>
      <c r="F47" s="69">
        <f>SUM(F49)</f>
        <v>8148.1</v>
      </c>
    </row>
    <row r="48" spans="1:6" ht="15.75">
      <c r="A48" s="5" t="s">
        <v>416</v>
      </c>
      <c r="B48" s="6" t="s">
        <v>636</v>
      </c>
      <c r="C48" s="7" t="s">
        <v>391</v>
      </c>
      <c r="D48" s="7" t="s">
        <v>415</v>
      </c>
      <c r="E48" s="67" t="s">
        <v>183</v>
      </c>
      <c r="F48" s="69">
        <f>SUM(F49)</f>
        <v>8148.1</v>
      </c>
    </row>
    <row r="49" spans="1:6" ht="17.25" customHeight="1">
      <c r="A49" s="5" t="s">
        <v>368</v>
      </c>
      <c r="B49" s="6" t="s">
        <v>636</v>
      </c>
      <c r="C49" s="7" t="s">
        <v>391</v>
      </c>
      <c r="D49" s="7" t="s">
        <v>417</v>
      </c>
      <c r="E49" s="7" t="s">
        <v>183</v>
      </c>
      <c r="F49" s="8">
        <f>SUM(F50+F52)</f>
        <v>8148.1</v>
      </c>
    </row>
    <row r="50" spans="1:6" ht="31.5">
      <c r="A50" s="5" t="s">
        <v>419</v>
      </c>
      <c r="B50" s="6" t="s">
        <v>636</v>
      </c>
      <c r="C50" s="7" t="s">
        <v>391</v>
      </c>
      <c r="D50" s="7" t="s">
        <v>418</v>
      </c>
      <c r="E50" s="7" t="s">
        <v>183</v>
      </c>
      <c r="F50" s="8">
        <f>SUM(F51)</f>
        <v>8142.8</v>
      </c>
    </row>
    <row r="51" spans="1:6" ht="24" customHeight="1">
      <c r="A51" s="9" t="s">
        <v>376</v>
      </c>
      <c r="B51" s="10" t="s">
        <v>636</v>
      </c>
      <c r="C51" s="10" t="s">
        <v>391</v>
      </c>
      <c r="D51" s="10" t="s">
        <v>418</v>
      </c>
      <c r="E51" s="10" t="s">
        <v>375</v>
      </c>
      <c r="F51" s="11">
        <v>8142.8</v>
      </c>
    </row>
    <row r="52" spans="1:6" ht="63">
      <c r="A52" s="5" t="s">
        <v>410</v>
      </c>
      <c r="B52" s="6" t="s">
        <v>636</v>
      </c>
      <c r="C52" s="7" t="s">
        <v>391</v>
      </c>
      <c r="D52" s="7" t="s">
        <v>420</v>
      </c>
      <c r="E52" s="7" t="s">
        <v>183</v>
      </c>
      <c r="F52" s="8">
        <f>SUM(F53)</f>
        <v>5.3</v>
      </c>
    </row>
    <row r="53" spans="1:6" ht="22.5" customHeight="1">
      <c r="A53" s="9" t="s">
        <v>376</v>
      </c>
      <c r="B53" s="10" t="s">
        <v>636</v>
      </c>
      <c r="C53" s="10" t="s">
        <v>391</v>
      </c>
      <c r="D53" s="10" t="s">
        <v>420</v>
      </c>
      <c r="E53" s="10" t="s">
        <v>375</v>
      </c>
      <c r="F53" s="11">
        <f>SUM(Х!E279)</f>
        <v>5.3</v>
      </c>
    </row>
    <row r="54" spans="1:6" ht="15.75">
      <c r="A54" s="5" t="s">
        <v>449</v>
      </c>
      <c r="B54" s="6" t="s">
        <v>636</v>
      </c>
      <c r="C54" s="7" t="s">
        <v>448</v>
      </c>
      <c r="D54" s="7" t="s">
        <v>183</v>
      </c>
      <c r="E54" s="7" t="s">
        <v>183</v>
      </c>
      <c r="F54" s="8">
        <f>SUM(F57)</f>
        <v>415.1</v>
      </c>
    </row>
    <row r="55" spans="1:6" ht="15.75">
      <c r="A55" s="5" t="s">
        <v>260</v>
      </c>
      <c r="B55" s="6" t="s">
        <v>636</v>
      </c>
      <c r="C55" s="7" t="s">
        <v>448</v>
      </c>
      <c r="D55" s="7" t="s">
        <v>259</v>
      </c>
      <c r="E55" s="7" t="s">
        <v>183</v>
      </c>
      <c r="F55" s="8">
        <f>SUM(F57)</f>
        <v>415.1</v>
      </c>
    </row>
    <row r="56" spans="1:6" ht="49.5" customHeight="1">
      <c r="A56" s="5" t="s">
        <v>451</v>
      </c>
      <c r="B56" s="6" t="s">
        <v>636</v>
      </c>
      <c r="C56" s="7" t="s">
        <v>448</v>
      </c>
      <c r="D56" s="7" t="s">
        <v>450</v>
      </c>
      <c r="E56" s="7" t="s">
        <v>183</v>
      </c>
      <c r="F56" s="8">
        <f>SUM(F57)</f>
        <v>415.1</v>
      </c>
    </row>
    <row r="57" spans="1:6" ht="15.75">
      <c r="A57" s="9" t="s">
        <v>453</v>
      </c>
      <c r="B57" s="10" t="s">
        <v>636</v>
      </c>
      <c r="C57" s="10" t="s">
        <v>448</v>
      </c>
      <c r="D57" s="10" t="s">
        <v>450</v>
      </c>
      <c r="E57" s="10" t="s">
        <v>452</v>
      </c>
      <c r="F57" s="11">
        <v>415.1</v>
      </c>
    </row>
    <row r="58" spans="1:6" ht="15.75">
      <c r="A58" s="5" t="s">
        <v>457</v>
      </c>
      <c r="B58" s="6" t="s">
        <v>636</v>
      </c>
      <c r="C58" s="7" t="s">
        <v>456</v>
      </c>
      <c r="D58" s="7" t="s">
        <v>183</v>
      </c>
      <c r="E58" s="7" t="s">
        <v>183</v>
      </c>
      <c r="F58" s="8">
        <f>SUM(F61+F62)</f>
        <v>131.4</v>
      </c>
    </row>
    <row r="59" spans="1:6" ht="15.75">
      <c r="A59" s="5" t="s">
        <v>459</v>
      </c>
      <c r="B59" s="6" t="s">
        <v>636</v>
      </c>
      <c r="C59" s="7" t="s">
        <v>456</v>
      </c>
      <c r="D59" s="7" t="s">
        <v>458</v>
      </c>
      <c r="E59" s="7" t="s">
        <v>183</v>
      </c>
      <c r="F59" s="8">
        <f>SUM(F61)</f>
        <v>52.1</v>
      </c>
    </row>
    <row r="60" spans="1:6" ht="20.25" customHeight="1">
      <c r="A60" s="5" t="s">
        <v>461</v>
      </c>
      <c r="B60" s="6" t="s">
        <v>636</v>
      </c>
      <c r="C60" s="7" t="s">
        <v>456</v>
      </c>
      <c r="D60" s="7" t="s">
        <v>460</v>
      </c>
      <c r="E60" s="7" t="s">
        <v>183</v>
      </c>
      <c r="F60" s="8">
        <f>SUM(F61)</f>
        <v>52.1</v>
      </c>
    </row>
    <row r="61" spans="1:6" ht="22.5" customHeight="1">
      <c r="A61" s="9" t="s">
        <v>376</v>
      </c>
      <c r="B61" s="10" t="s">
        <v>636</v>
      </c>
      <c r="C61" s="10" t="s">
        <v>456</v>
      </c>
      <c r="D61" s="10" t="s">
        <v>460</v>
      </c>
      <c r="E61" s="10" t="s">
        <v>375</v>
      </c>
      <c r="F61" s="11">
        <v>52.1</v>
      </c>
    </row>
    <row r="62" spans="1:6" ht="15.75">
      <c r="A62" s="5" t="s">
        <v>258</v>
      </c>
      <c r="B62" s="6" t="s">
        <v>636</v>
      </c>
      <c r="C62" s="7" t="s">
        <v>456</v>
      </c>
      <c r="D62" s="7" t="s">
        <v>257</v>
      </c>
      <c r="E62" s="7" t="s">
        <v>183</v>
      </c>
      <c r="F62" s="8">
        <f>SUM(F63)</f>
        <v>79.3</v>
      </c>
    </row>
    <row r="63" spans="1:6" ht="22.5" customHeight="1">
      <c r="A63" s="9" t="s">
        <v>376</v>
      </c>
      <c r="B63" s="10" t="s">
        <v>636</v>
      </c>
      <c r="C63" s="10" t="s">
        <v>456</v>
      </c>
      <c r="D63" s="10" t="s">
        <v>257</v>
      </c>
      <c r="E63" s="10" t="s">
        <v>375</v>
      </c>
      <c r="F63" s="11">
        <v>79.3</v>
      </c>
    </row>
    <row r="64" spans="1:6" ht="31.5">
      <c r="A64" s="5" t="s">
        <v>473</v>
      </c>
      <c r="B64" s="6" t="s">
        <v>636</v>
      </c>
      <c r="C64" s="7" t="s">
        <v>472</v>
      </c>
      <c r="D64" s="7" t="s">
        <v>183</v>
      </c>
      <c r="E64" s="7" t="s">
        <v>183</v>
      </c>
      <c r="F64" s="8">
        <f>SUM(F65+F91)</f>
        <v>28832.6</v>
      </c>
    </row>
    <row r="65" spans="1:6" ht="15.75">
      <c r="A65" s="5" t="s">
        <v>475</v>
      </c>
      <c r="B65" s="6" t="s">
        <v>636</v>
      </c>
      <c r="C65" s="7" t="s">
        <v>474</v>
      </c>
      <c r="D65" s="7" t="s">
        <v>183</v>
      </c>
      <c r="E65" s="7" t="s">
        <v>183</v>
      </c>
      <c r="F65" s="8">
        <f>SUM(F66+F70+F74+F80+F86)</f>
        <v>26102.1</v>
      </c>
    </row>
    <row r="66" spans="1:6" ht="31.5">
      <c r="A66" s="5" t="s">
        <v>477</v>
      </c>
      <c r="B66" s="6" t="s">
        <v>636</v>
      </c>
      <c r="C66" s="7" t="s">
        <v>474</v>
      </c>
      <c r="D66" s="7" t="s">
        <v>476</v>
      </c>
      <c r="E66" s="7" t="s">
        <v>183</v>
      </c>
      <c r="F66" s="8">
        <f>SUM(F67)</f>
        <v>18331.4</v>
      </c>
    </row>
    <row r="67" spans="1:6" ht="18" customHeight="1">
      <c r="A67" s="5" t="s">
        <v>368</v>
      </c>
      <c r="B67" s="6" t="s">
        <v>636</v>
      </c>
      <c r="C67" s="7" t="s">
        <v>474</v>
      </c>
      <c r="D67" s="7" t="s">
        <v>478</v>
      </c>
      <c r="E67" s="7" t="s">
        <v>183</v>
      </c>
      <c r="F67" s="8">
        <f>SUM(F68)</f>
        <v>18331.4</v>
      </c>
    </row>
    <row r="68" spans="1:6" ht="33.75" customHeight="1">
      <c r="A68" s="5" t="s">
        <v>480</v>
      </c>
      <c r="B68" s="6" t="s">
        <v>636</v>
      </c>
      <c r="C68" s="7" t="s">
        <v>474</v>
      </c>
      <c r="D68" s="7" t="s">
        <v>479</v>
      </c>
      <c r="E68" s="7" t="s">
        <v>183</v>
      </c>
      <c r="F68" s="8">
        <f>SUM(F69)</f>
        <v>18331.4</v>
      </c>
    </row>
    <row r="69" spans="1:6" ht="18.75" customHeight="1">
      <c r="A69" s="9" t="s">
        <v>376</v>
      </c>
      <c r="B69" s="10" t="s">
        <v>636</v>
      </c>
      <c r="C69" s="10" t="s">
        <v>474</v>
      </c>
      <c r="D69" s="10" t="s">
        <v>479</v>
      </c>
      <c r="E69" s="10" t="s">
        <v>375</v>
      </c>
      <c r="F69" s="120">
        <v>18331.4</v>
      </c>
    </row>
    <row r="70" spans="1:6" ht="15.75">
      <c r="A70" s="5" t="s">
        <v>482</v>
      </c>
      <c r="B70" s="6" t="s">
        <v>636</v>
      </c>
      <c r="C70" s="7" t="s">
        <v>474</v>
      </c>
      <c r="D70" s="7" t="s">
        <v>481</v>
      </c>
      <c r="E70" s="7" t="s">
        <v>183</v>
      </c>
      <c r="F70" s="8">
        <f>SUM(F73)</f>
        <v>997.6</v>
      </c>
    </row>
    <row r="71" spans="1:6" ht="17.25" customHeight="1">
      <c r="A71" s="5" t="s">
        <v>368</v>
      </c>
      <c r="B71" s="6" t="s">
        <v>636</v>
      </c>
      <c r="C71" s="7" t="s">
        <v>474</v>
      </c>
      <c r="D71" s="7" t="s">
        <v>483</v>
      </c>
      <c r="E71" s="7" t="s">
        <v>183</v>
      </c>
      <c r="F71" s="8">
        <f>SUM(F73)</f>
        <v>997.6</v>
      </c>
    </row>
    <row r="72" spans="1:6" ht="31.5">
      <c r="A72" s="5" t="s">
        <v>485</v>
      </c>
      <c r="B72" s="6" t="s">
        <v>636</v>
      </c>
      <c r="C72" s="7" t="s">
        <v>474</v>
      </c>
      <c r="D72" s="7" t="s">
        <v>484</v>
      </c>
      <c r="E72" s="7" t="s">
        <v>183</v>
      </c>
      <c r="F72" s="8">
        <f>SUM(F73)</f>
        <v>997.6</v>
      </c>
    </row>
    <row r="73" spans="1:6" ht="18.75" customHeight="1">
      <c r="A73" s="9" t="s">
        <v>376</v>
      </c>
      <c r="B73" s="10" t="s">
        <v>636</v>
      </c>
      <c r="C73" s="10" t="s">
        <v>474</v>
      </c>
      <c r="D73" s="10" t="s">
        <v>484</v>
      </c>
      <c r="E73" s="10" t="s">
        <v>375</v>
      </c>
      <c r="F73" s="11">
        <v>997.6</v>
      </c>
    </row>
    <row r="74" spans="1:6" ht="15.75">
      <c r="A74" s="5" t="s">
        <v>487</v>
      </c>
      <c r="B74" s="6" t="s">
        <v>636</v>
      </c>
      <c r="C74" s="7" t="s">
        <v>474</v>
      </c>
      <c r="D74" s="7" t="s">
        <v>486</v>
      </c>
      <c r="E74" s="7" t="s">
        <v>183</v>
      </c>
      <c r="F74" s="8">
        <f>SUM(F75)</f>
        <v>4760.2</v>
      </c>
    </row>
    <row r="75" spans="1:6" ht="20.25" customHeight="1">
      <c r="A75" s="5" t="s">
        <v>368</v>
      </c>
      <c r="B75" s="6" t="s">
        <v>636</v>
      </c>
      <c r="C75" s="7" t="s">
        <v>474</v>
      </c>
      <c r="D75" s="7" t="s">
        <v>488</v>
      </c>
      <c r="E75" s="7" t="s">
        <v>183</v>
      </c>
      <c r="F75" s="8">
        <f>SUM(F76+F78)</f>
        <v>4760.2</v>
      </c>
    </row>
    <row r="76" spans="1:6" ht="32.25" customHeight="1">
      <c r="A76" s="5" t="s">
        <v>490</v>
      </c>
      <c r="B76" s="6" t="s">
        <v>636</v>
      </c>
      <c r="C76" s="7" t="s">
        <v>474</v>
      </c>
      <c r="D76" s="7" t="s">
        <v>489</v>
      </c>
      <c r="E76" s="7" t="s">
        <v>183</v>
      </c>
      <c r="F76" s="8">
        <f>SUM(F77)</f>
        <v>4232.2</v>
      </c>
    </row>
    <row r="77" spans="1:6" ht="16.5" customHeight="1">
      <c r="A77" s="9" t="s">
        <v>376</v>
      </c>
      <c r="B77" s="10" t="s">
        <v>636</v>
      </c>
      <c r="C77" s="10" t="s">
        <v>474</v>
      </c>
      <c r="D77" s="10" t="s">
        <v>489</v>
      </c>
      <c r="E77" s="10" t="s">
        <v>375</v>
      </c>
      <c r="F77" s="11">
        <v>4232.2</v>
      </c>
    </row>
    <row r="78" spans="1:6" ht="63">
      <c r="A78" s="5" t="s">
        <v>410</v>
      </c>
      <c r="B78" s="6" t="s">
        <v>636</v>
      </c>
      <c r="C78" s="7" t="s">
        <v>474</v>
      </c>
      <c r="D78" s="7" t="s">
        <v>491</v>
      </c>
      <c r="E78" s="7" t="s">
        <v>183</v>
      </c>
      <c r="F78" s="8">
        <f>SUM(F79)</f>
        <v>528</v>
      </c>
    </row>
    <row r="79" spans="1:6" ht="20.25" customHeight="1">
      <c r="A79" s="9" t="s">
        <v>376</v>
      </c>
      <c r="B79" s="10" t="s">
        <v>636</v>
      </c>
      <c r="C79" s="10" t="s">
        <v>474</v>
      </c>
      <c r="D79" s="10" t="s">
        <v>491</v>
      </c>
      <c r="E79" s="10" t="s">
        <v>375</v>
      </c>
      <c r="F79" s="11">
        <v>528</v>
      </c>
    </row>
    <row r="80" spans="1:6" ht="35.25" customHeight="1">
      <c r="A80" s="5" t="s">
        <v>493</v>
      </c>
      <c r="B80" s="6" t="s">
        <v>636</v>
      </c>
      <c r="C80" s="7" t="s">
        <v>474</v>
      </c>
      <c r="D80" s="7" t="s">
        <v>492</v>
      </c>
      <c r="E80" s="7" t="s">
        <v>183</v>
      </c>
      <c r="F80" s="8">
        <f>SUM(F81)</f>
        <v>140.3</v>
      </c>
    </row>
    <row r="81" spans="1:6" ht="47.25">
      <c r="A81" s="5" t="s">
        <v>495</v>
      </c>
      <c r="B81" s="6" t="s">
        <v>636</v>
      </c>
      <c r="C81" s="7" t="s">
        <v>474</v>
      </c>
      <c r="D81" s="7" t="s">
        <v>494</v>
      </c>
      <c r="E81" s="7" t="s">
        <v>183</v>
      </c>
      <c r="F81" s="8">
        <f>SUM(F82+F84)</f>
        <v>140.3</v>
      </c>
    </row>
    <row r="82" spans="1:6" ht="47.25">
      <c r="A82" s="5" t="s">
        <v>495</v>
      </c>
      <c r="B82" s="6" t="s">
        <v>636</v>
      </c>
      <c r="C82" s="7" t="s">
        <v>474</v>
      </c>
      <c r="D82" s="7" t="s">
        <v>494</v>
      </c>
      <c r="E82" s="7" t="s">
        <v>183</v>
      </c>
      <c r="F82" s="8">
        <f>SUM(F83)</f>
        <v>101.6</v>
      </c>
    </row>
    <row r="83" spans="1:6" ht="24" customHeight="1">
      <c r="A83" s="9" t="s">
        <v>376</v>
      </c>
      <c r="B83" s="10" t="s">
        <v>636</v>
      </c>
      <c r="C83" s="10" t="s">
        <v>474</v>
      </c>
      <c r="D83" s="10" t="s">
        <v>494</v>
      </c>
      <c r="E83" s="10" t="s">
        <v>375</v>
      </c>
      <c r="F83" s="11">
        <v>101.6</v>
      </c>
    </row>
    <row r="84" spans="1:6" ht="31.5">
      <c r="A84" s="5" t="s">
        <v>497</v>
      </c>
      <c r="B84" s="6" t="s">
        <v>636</v>
      </c>
      <c r="C84" s="7" t="s">
        <v>474</v>
      </c>
      <c r="D84" s="7" t="s">
        <v>496</v>
      </c>
      <c r="E84" s="7" t="s">
        <v>183</v>
      </c>
      <c r="F84" s="8">
        <f>SUM(F85)</f>
        <v>38.7</v>
      </c>
    </row>
    <row r="85" spans="1:6" ht="17.25" customHeight="1">
      <c r="A85" s="9" t="s">
        <v>376</v>
      </c>
      <c r="B85" s="10" t="s">
        <v>636</v>
      </c>
      <c r="C85" s="10" t="s">
        <v>474</v>
      </c>
      <c r="D85" s="10" t="s">
        <v>496</v>
      </c>
      <c r="E85" s="10" t="s">
        <v>375</v>
      </c>
      <c r="F85" s="11">
        <v>38.7</v>
      </c>
    </row>
    <row r="86" spans="1:6" ht="15.75">
      <c r="A86" s="5" t="s">
        <v>260</v>
      </c>
      <c r="B86" s="6" t="s">
        <v>636</v>
      </c>
      <c r="C86" s="7" t="s">
        <v>474</v>
      </c>
      <c r="D86" s="7" t="s">
        <v>259</v>
      </c>
      <c r="E86" s="7" t="s">
        <v>183</v>
      </c>
      <c r="F86" s="8">
        <f>SUM(F88+F89)</f>
        <v>1872.6</v>
      </c>
    </row>
    <row r="87" spans="1:6" ht="36" customHeight="1">
      <c r="A87" s="5" t="s">
        <v>499</v>
      </c>
      <c r="B87" s="6" t="s">
        <v>636</v>
      </c>
      <c r="C87" s="7" t="s">
        <v>474</v>
      </c>
      <c r="D87" s="7" t="s">
        <v>498</v>
      </c>
      <c r="E87" s="7" t="s">
        <v>183</v>
      </c>
      <c r="F87" s="8">
        <f>SUM(F88)</f>
        <v>1307.2</v>
      </c>
    </row>
    <row r="88" spans="1:6" ht="16.5" customHeight="1">
      <c r="A88" s="9" t="s">
        <v>376</v>
      </c>
      <c r="B88" s="10" t="s">
        <v>636</v>
      </c>
      <c r="C88" s="10" t="s">
        <v>474</v>
      </c>
      <c r="D88" s="10" t="s">
        <v>498</v>
      </c>
      <c r="E88" s="10" t="s">
        <v>375</v>
      </c>
      <c r="F88" s="11">
        <f>SUM(Х!E376)</f>
        <v>1307.2</v>
      </c>
    </row>
    <row r="89" spans="1:6" ht="63.75" customHeight="1">
      <c r="A89" s="100" t="s">
        <v>11</v>
      </c>
      <c r="B89" s="6" t="s">
        <v>636</v>
      </c>
      <c r="C89" s="6" t="s">
        <v>474</v>
      </c>
      <c r="D89" s="7" t="s">
        <v>10</v>
      </c>
      <c r="E89" s="7" t="s">
        <v>183</v>
      </c>
      <c r="F89" s="8">
        <f>SUM(F90)</f>
        <v>565.4</v>
      </c>
    </row>
    <row r="90" spans="1:6" ht="16.5" customHeight="1">
      <c r="A90" s="9" t="s">
        <v>376</v>
      </c>
      <c r="B90" s="10" t="s">
        <v>636</v>
      </c>
      <c r="C90" s="10" t="s">
        <v>474</v>
      </c>
      <c r="D90" s="10" t="s">
        <v>10</v>
      </c>
      <c r="E90" s="10" t="s">
        <v>375</v>
      </c>
      <c r="F90" s="11">
        <f>SUM(Х!E378)</f>
        <v>565.4</v>
      </c>
    </row>
    <row r="91" spans="1:6" ht="34.5" customHeight="1">
      <c r="A91" s="5" t="s">
        <v>501</v>
      </c>
      <c r="B91" s="6" t="s">
        <v>636</v>
      </c>
      <c r="C91" s="7" t="s">
        <v>500</v>
      </c>
      <c r="D91" s="7" t="s">
        <v>183</v>
      </c>
      <c r="E91" s="7" t="s">
        <v>183</v>
      </c>
      <c r="F91" s="8">
        <f>SUM(F92+F96)</f>
        <v>2730.5</v>
      </c>
    </row>
    <row r="92" spans="1:6" ht="64.5" customHeight="1">
      <c r="A92" s="5" t="s">
        <v>444</v>
      </c>
      <c r="B92" s="6" t="s">
        <v>636</v>
      </c>
      <c r="C92" s="7" t="s">
        <v>500</v>
      </c>
      <c r="D92" s="7" t="s">
        <v>443</v>
      </c>
      <c r="E92" s="7" t="s">
        <v>183</v>
      </c>
      <c r="F92" s="8">
        <f>SUM(F95)</f>
        <v>2202.7</v>
      </c>
    </row>
    <row r="93" spans="1:6" ht="17.25" customHeight="1">
      <c r="A93" s="5" t="s">
        <v>368</v>
      </c>
      <c r="B93" s="6" t="s">
        <v>636</v>
      </c>
      <c r="C93" s="7" t="s">
        <v>500</v>
      </c>
      <c r="D93" s="7" t="s">
        <v>445</v>
      </c>
      <c r="E93" s="7" t="s">
        <v>183</v>
      </c>
      <c r="F93" s="8">
        <f>SUM(F95)</f>
        <v>2202.7</v>
      </c>
    </row>
    <row r="94" spans="1:6" ht="63">
      <c r="A94" s="5" t="s">
        <v>447</v>
      </c>
      <c r="B94" s="6" t="s">
        <v>636</v>
      </c>
      <c r="C94" s="7" t="s">
        <v>500</v>
      </c>
      <c r="D94" s="7" t="s">
        <v>446</v>
      </c>
      <c r="E94" s="7" t="s">
        <v>183</v>
      </c>
      <c r="F94" s="8">
        <f>SUM(F95)</f>
        <v>2202.7</v>
      </c>
    </row>
    <row r="95" spans="1:6" ht="14.25" customHeight="1">
      <c r="A95" s="9" t="s">
        <v>376</v>
      </c>
      <c r="B95" s="10" t="s">
        <v>636</v>
      </c>
      <c r="C95" s="10" t="s">
        <v>500</v>
      </c>
      <c r="D95" s="10" t="s">
        <v>446</v>
      </c>
      <c r="E95" s="10" t="s">
        <v>375</v>
      </c>
      <c r="F95" s="11">
        <v>2202.7</v>
      </c>
    </row>
    <row r="96" spans="1:6" ht="15.75">
      <c r="A96" s="5" t="s">
        <v>258</v>
      </c>
      <c r="B96" s="6" t="s">
        <v>636</v>
      </c>
      <c r="C96" s="7" t="s">
        <v>500</v>
      </c>
      <c r="D96" s="7" t="s">
        <v>257</v>
      </c>
      <c r="E96" s="7" t="s">
        <v>183</v>
      </c>
      <c r="F96" s="8">
        <f>SUM(F97)</f>
        <v>527.8</v>
      </c>
    </row>
    <row r="97" spans="1:6" ht="20.25" customHeight="1">
      <c r="A97" s="9" t="s">
        <v>376</v>
      </c>
      <c r="B97" s="10" t="s">
        <v>636</v>
      </c>
      <c r="C97" s="10" t="s">
        <v>500</v>
      </c>
      <c r="D97" s="10" t="s">
        <v>257</v>
      </c>
      <c r="E97" s="10" t="s">
        <v>375</v>
      </c>
      <c r="F97" s="120">
        <v>527.8</v>
      </c>
    </row>
    <row r="98" spans="1:6" ht="17.25" customHeight="1">
      <c r="A98" s="5" t="s">
        <v>503</v>
      </c>
      <c r="B98" s="6" t="s">
        <v>636</v>
      </c>
      <c r="C98" s="7" t="s">
        <v>502</v>
      </c>
      <c r="D98" s="7" t="s">
        <v>183</v>
      </c>
      <c r="E98" s="7" t="s">
        <v>183</v>
      </c>
      <c r="F98" s="118">
        <f>SUM(F99+F104)</f>
        <v>9390.5</v>
      </c>
    </row>
    <row r="99" spans="1:6" ht="15.75">
      <c r="A99" s="5" t="s">
        <v>505</v>
      </c>
      <c r="B99" s="6" t="s">
        <v>636</v>
      </c>
      <c r="C99" s="7" t="s">
        <v>504</v>
      </c>
      <c r="D99" s="7" t="s">
        <v>183</v>
      </c>
      <c r="E99" s="7" t="s">
        <v>183</v>
      </c>
      <c r="F99" s="118">
        <f>SUM(F103)</f>
        <v>7431.3</v>
      </c>
    </row>
    <row r="100" spans="1:6" ht="15.75">
      <c r="A100" s="5" t="s">
        <v>507</v>
      </c>
      <c r="B100" s="6" t="s">
        <v>636</v>
      </c>
      <c r="C100" s="7" t="s">
        <v>504</v>
      </c>
      <c r="D100" s="7" t="s">
        <v>506</v>
      </c>
      <c r="E100" s="7" t="s">
        <v>183</v>
      </c>
      <c r="F100" s="118">
        <f>SUM(F103)</f>
        <v>7431.3</v>
      </c>
    </row>
    <row r="101" spans="1:6" ht="17.25" customHeight="1">
      <c r="A101" s="5" t="s">
        <v>368</v>
      </c>
      <c r="B101" s="6" t="s">
        <v>636</v>
      </c>
      <c r="C101" s="7" t="s">
        <v>504</v>
      </c>
      <c r="D101" s="7" t="s">
        <v>508</v>
      </c>
      <c r="E101" s="7" t="s">
        <v>183</v>
      </c>
      <c r="F101" s="118">
        <f>SUM(F103)</f>
        <v>7431.3</v>
      </c>
    </row>
    <row r="102" spans="1:6" ht="31.5">
      <c r="A102" s="5" t="s">
        <v>510</v>
      </c>
      <c r="B102" s="6" t="s">
        <v>636</v>
      </c>
      <c r="C102" s="7" t="s">
        <v>504</v>
      </c>
      <c r="D102" s="7" t="s">
        <v>509</v>
      </c>
      <c r="E102" s="7" t="s">
        <v>183</v>
      </c>
      <c r="F102" s="118">
        <f>SUM(F103)</f>
        <v>7431.3</v>
      </c>
    </row>
    <row r="103" spans="1:6" ht="15" customHeight="1">
      <c r="A103" s="9" t="s">
        <v>376</v>
      </c>
      <c r="B103" s="10" t="s">
        <v>636</v>
      </c>
      <c r="C103" s="10" t="s">
        <v>504</v>
      </c>
      <c r="D103" s="10" t="s">
        <v>509</v>
      </c>
      <c r="E103" s="10" t="s">
        <v>375</v>
      </c>
      <c r="F103" s="120">
        <v>7431.3</v>
      </c>
    </row>
    <row r="104" spans="1:6" ht="31.5">
      <c r="A104" s="5" t="s">
        <v>512</v>
      </c>
      <c r="B104" s="6" t="s">
        <v>636</v>
      </c>
      <c r="C104" s="7" t="s">
        <v>511</v>
      </c>
      <c r="D104" s="7" t="s">
        <v>183</v>
      </c>
      <c r="E104" s="7" t="s">
        <v>183</v>
      </c>
      <c r="F104" s="118">
        <f>SUM(F105+F107)</f>
        <v>1959.2</v>
      </c>
    </row>
    <row r="105" spans="1:6" ht="15.75">
      <c r="A105" s="5" t="s">
        <v>258</v>
      </c>
      <c r="B105" s="6" t="s">
        <v>636</v>
      </c>
      <c r="C105" s="7" t="s">
        <v>511</v>
      </c>
      <c r="D105" s="7" t="s">
        <v>257</v>
      </c>
      <c r="E105" s="7" t="s">
        <v>183</v>
      </c>
      <c r="F105" s="118">
        <f>SUM(F106)</f>
        <v>1260.5</v>
      </c>
    </row>
    <row r="106" spans="1:6" ht="21" customHeight="1">
      <c r="A106" s="9" t="s">
        <v>376</v>
      </c>
      <c r="B106" s="10" t="s">
        <v>636</v>
      </c>
      <c r="C106" s="10" t="s">
        <v>511</v>
      </c>
      <c r="D106" s="10" t="s">
        <v>257</v>
      </c>
      <c r="E106" s="10" t="s">
        <v>375</v>
      </c>
      <c r="F106" s="11">
        <f>SUM(Х!E400)</f>
        <v>1260.5</v>
      </c>
    </row>
    <row r="107" spans="1:6" ht="15.75">
      <c r="A107" s="5" t="s">
        <v>260</v>
      </c>
      <c r="B107" s="6" t="s">
        <v>636</v>
      </c>
      <c r="C107" s="7" t="s">
        <v>511</v>
      </c>
      <c r="D107" s="7" t="s">
        <v>259</v>
      </c>
      <c r="E107" s="7" t="s">
        <v>183</v>
      </c>
      <c r="F107" s="8">
        <f>SUM(F109)</f>
        <v>698.7</v>
      </c>
    </row>
    <row r="108" spans="1:6" ht="31.5">
      <c r="A108" s="5" t="s">
        <v>518</v>
      </c>
      <c r="B108" s="6" t="s">
        <v>636</v>
      </c>
      <c r="C108" s="7" t="s">
        <v>511</v>
      </c>
      <c r="D108" s="7" t="s">
        <v>517</v>
      </c>
      <c r="E108" s="7" t="s">
        <v>183</v>
      </c>
      <c r="F108" s="8">
        <f>SUM(F109)</f>
        <v>698.7</v>
      </c>
    </row>
    <row r="109" spans="1:6" ht="32.25" thickBot="1">
      <c r="A109" s="51" t="s">
        <v>635</v>
      </c>
      <c r="B109" s="52" t="s">
        <v>636</v>
      </c>
      <c r="C109" s="52" t="s">
        <v>511</v>
      </c>
      <c r="D109" s="52" t="s">
        <v>517</v>
      </c>
      <c r="E109" s="52" t="s">
        <v>515</v>
      </c>
      <c r="F109" s="53">
        <v>698.7</v>
      </c>
    </row>
    <row r="110" spans="1:6" ht="32.25" thickBot="1">
      <c r="A110" s="58" t="s">
        <v>637</v>
      </c>
      <c r="B110" s="59" t="s">
        <v>638</v>
      </c>
      <c r="C110" s="60" t="s">
        <v>183</v>
      </c>
      <c r="D110" s="60" t="s">
        <v>183</v>
      </c>
      <c r="E110" s="60" t="s">
        <v>183</v>
      </c>
      <c r="F110" s="25">
        <f>SUM(F111+F216)</f>
        <v>181751.8</v>
      </c>
    </row>
    <row r="111" spans="1:6" ht="15.75">
      <c r="A111" s="54" t="s">
        <v>362</v>
      </c>
      <c r="B111" s="55" t="s">
        <v>638</v>
      </c>
      <c r="C111" s="56" t="s">
        <v>361</v>
      </c>
      <c r="D111" s="56" t="s">
        <v>183</v>
      </c>
      <c r="E111" s="56" t="s">
        <v>183</v>
      </c>
      <c r="F111" s="26">
        <f>SUM(F112+F132+F177+F181)</f>
        <v>180221</v>
      </c>
    </row>
    <row r="112" spans="1:6" ht="15.75">
      <c r="A112" s="5" t="s">
        <v>364</v>
      </c>
      <c r="B112" s="6" t="s">
        <v>638</v>
      </c>
      <c r="C112" s="7" t="s">
        <v>363</v>
      </c>
      <c r="D112" s="7" t="s">
        <v>183</v>
      </c>
      <c r="E112" s="7" t="s">
        <v>183</v>
      </c>
      <c r="F112" s="73">
        <f>SUM(F113+F123+F129)</f>
        <v>55077.299999999996</v>
      </c>
    </row>
    <row r="113" spans="1:6" ht="15.75">
      <c r="A113" s="5" t="s">
        <v>366</v>
      </c>
      <c r="B113" s="6" t="s">
        <v>638</v>
      </c>
      <c r="C113" s="7" t="s">
        <v>363</v>
      </c>
      <c r="D113" s="7" t="s">
        <v>365</v>
      </c>
      <c r="E113" s="7" t="s">
        <v>183</v>
      </c>
      <c r="F113" s="73">
        <f>SUM(F114)</f>
        <v>51774</v>
      </c>
    </row>
    <row r="114" spans="1:6" ht="17.25" customHeight="1">
      <c r="A114" s="5" t="s">
        <v>368</v>
      </c>
      <c r="B114" s="6" t="s">
        <v>638</v>
      </c>
      <c r="C114" s="7" t="s">
        <v>363</v>
      </c>
      <c r="D114" s="7" t="s">
        <v>367</v>
      </c>
      <c r="E114" s="7" t="s">
        <v>183</v>
      </c>
      <c r="F114" s="73">
        <f>SUM(F115+F117+F119+F121)</f>
        <v>51774</v>
      </c>
    </row>
    <row r="115" spans="1:6" ht="32.25" customHeight="1">
      <c r="A115" s="5" t="s">
        <v>370</v>
      </c>
      <c r="B115" s="6" t="s">
        <v>638</v>
      </c>
      <c r="C115" s="7" t="s">
        <v>363</v>
      </c>
      <c r="D115" s="7" t="s">
        <v>369</v>
      </c>
      <c r="E115" s="7" t="s">
        <v>183</v>
      </c>
      <c r="F115" s="73">
        <f>SUM(F116)</f>
        <v>30.4</v>
      </c>
    </row>
    <row r="116" spans="1:6" ht="15.75">
      <c r="A116" s="9" t="s">
        <v>372</v>
      </c>
      <c r="B116" s="10" t="s">
        <v>638</v>
      </c>
      <c r="C116" s="10" t="s">
        <v>363</v>
      </c>
      <c r="D116" s="10" t="s">
        <v>369</v>
      </c>
      <c r="E116" s="10" t="s">
        <v>371</v>
      </c>
      <c r="F116" s="74">
        <v>30.4</v>
      </c>
    </row>
    <row r="117" spans="1:6" ht="31.5">
      <c r="A117" s="5" t="s">
        <v>374</v>
      </c>
      <c r="B117" s="6" t="s">
        <v>638</v>
      </c>
      <c r="C117" s="7" t="s">
        <v>363</v>
      </c>
      <c r="D117" s="7" t="s">
        <v>373</v>
      </c>
      <c r="E117" s="7" t="s">
        <v>183</v>
      </c>
      <c r="F117" s="73">
        <f>SUM(F118)</f>
        <v>47116.6</v>
      </c>
    </row>
    <row r="118" spans="1:6" ht="15.75" customHeight="1">
      <c r="A118" s="9" t="s">
        <v>376</v>
      </c>
      <c r="B118" s="10" t="s">
        <v>638</v>
      </c>
      <c r="C118" s="10" t="s">
        <v>363</v>
      </c>
      <c r="D118" s="10" t="s">
        <v>373</v>
      </c>
      <c r="E118" s="10" t="s">
        <v>375</v>
      </c>
      <c r="F118" s="74">
        <v>47116.6</v>
      </c>
    </row>
    <row r="119" spans="1:6" ht="47.25">
      <c r="A119" s="5" t="s">
        <v>378</v>
      </c>
      <c r="B119" s="6" t="s">
        <v>638</v>
      </c>
      <c r="C119" s="7" t="s">
        <v>363</v>
      </c>
      <c r="D119" s="7" t="s">
        <v>377</v>
      </c>
      <c r="E119" s="7" t="s">
        <v>183</v>
      </c>
      <c r="F119" s="73">
        <f>SUM(F120)</f>
        <v>3785</v>
      </c>
    </row>
    <row r="120" spans="1:6" ht="22.5" customHeight="1">
      <c r="A120" s="9" t="s">
        <v>376</v>
      </c>
      <c r="B120" s="10" t="s">
        <v>638</v>
      </c>
      <c r="C120" s="10" t="s">
        <v>363</v>
      </c>
      <c r="D120" s="10" t="s">
        <v>377</v>
      </c>
      <c r="E120" s="10" t="s">
        <v>375</v>
      </c>
      <c r="F120" s="74">
        <f>SUM(Х!E236)</f>
        <v>3785</v>
      </c>
    </row>
    <row r="121" spans="1:6" ht="47.25">
      <c r="A121" s="5" t="s">
        <v>380</v>
      </c>
      <c r="B121" s="6" t="s">
        <v>638</v>
      </c>
      <c r="C121" s="7" t="s">
        <v>363</v>
      </c>
      <c r="D121" s="7" t="s">
        <v>379</v>
      </c>
      <c r="E121" s="7" t="s">
        <v>183</v>
      </c>
      <c r="F121" s="73">
        <f>SUM(F122)</f>
        <v>842</v>
      </c>
    </row>
    <row r="122" spans="1:6" ht="17.25" customHeight="1">
      <c r="A122" s="9" t="s">
        <v>376</v>
      </c>
      <c r="B122" s="10" t="s">
        <v>638</v>
      </c>
      <c r="C122" s="10" t="s">
        <v>363</v>
      </c>
      <c r="D122" s="10" t="s">
        <v>379</v>
      </c>
      <c r="E122" s="10" t="s">
        <v>375</v>
      </c>
      <c r="F122" s="74">
        <v>842</v>
      </c>
    </row>
    <row r="123" spans="1:6" ht="15.75">
      <c r="A123" s="5" t="s">
        <v>382</v>
      </c>
      <c r="B123" s="6" t="s">
        <v>638</v>
      </c>
      <c r="C123" s="7" t="s">
        <v>363</v>
      </c>
      <c r="D123" s="7" t="s">
        <v>381</v>
      </c>
      <c r="E123" s="7" t="s">
        <v>183</v>
      </c>
      <c r="F123" s="73">
        <f>SUM(F124)</f>
        <v>2069.7</v>
      </c>
    </row>
    <row r="124" spans="1:6" ht="31.5">
      <c r="A124" s="5" t="s">
        <v>384</v>
      </c>
      <c r="B124" s="6" t="s">
        <v>638</v>
      </c>
      <c r="C124" s="7" t="s">
        <v>363</v>
      </c>
      <c r="D124" s="7" t="s">
        <v>383</v>
      </c>
      <c r="E124" s="7" t="s">
        <v>183</v>
      </c>
      <c r="F124" s="73">
        <f>SUM(F125+F127)</f>
        <v>2069.7</v>
      </c>
    </row>
    <row r="125" spans="1:6" ht="30" customHeight="1">
      <c r="A125" s="5" t="s">
        <v>386</v>
      </c>
      <c r="B125" s="6" t="s">
        <v>638</v>
      </c>
      <c r="C125" s="7" t="s">
        <v>363</v>
      </c>
      <c r="D125" s="7" t="s">
        <v>385</v>
      </c>
      <c r="E125" s="7" t="s">
        <v>183</v>
      </c>
      <c r="F125" s="73">
        <f>SUM(F126)</f>
        <v>256.1</v>
      </c>
    </row>
    <row r="126" spans="1:6" ht="20.25" customHeight="1">
      <c r="A126" s="9" t="s">
        <v>376</v>
      </c>
      <c r="B126" s="10" t="s">
        <v>638</v>
      </c>
      <c r="C126" s="10" t="s">
        <v>363</v>
      </c>
      <c r="D126" s="10" t="s">
        <v>385</v>
      </c>
      <c r="E126" s="10" t="s">
        <v>375</v>
      </c>
      <c r="F126" s="74">
        <f>SUM(Х!E242)</f>
        <v>256.1</v>
      </c>
    </row>
    <row r="127" spans="1:6" ht="31.5">
      <c r="A127" s="5" t="s">
        <v>388</v>
      </c>
      <c r="B127" s="6" t="s">
        <v>638</v>
      </c>
      <c r="C127" s="7" t="s">
        <v>363</v>
      </c>
      <c r="D127" s="7" t="s">
        <v>387</v>
      </c>
      <c r="E127" s="7" t="s">
        <v>183</v>
      </c>
      <c r="F127" s="73">
        <f>SUM(F128)</f>
        <v>1813.6</v>
      </c>
    </row>
    <row r="128" spans="1:6" ht="21" customHeight="1">
      <c r="A128" s="9" t="s">
        <v>376</v>
      </c>
      <c r="B128" s="10" t="s">
        <v>638</v>
      </c>
      <c r="C128" s="10" t="s">
        <v>363</v>
      </c>
      <c r="D128" s="10" t="s">
        <v>387</v>
      </c>
      <c r="E128" s="10" t="s">
        <v>375</v>
      </c>
      <c r="F128" s="74">
        <v>1813.6</v>
      </c>
    </row>
    <row r="129" spans="1:6" ht="15.75">
      <c r="A129" s="5" t="s">
        <v>260</v>
      </c>
      <c r="B129" s="6" t="s">
        <v>638</v>
      </c>
      <c r="C129" s="7" t="s">
        <v>363</v>
      </c>
      <c r="D129" s="7" t="s">
        <v>259</v>
      </c>
      <c r="E129" s="7" t="s">
        <v>183</v>
      </c>
      <c r="F129" s="73">
        <f>SUM(F131)</f>
        <v>1233.6</v>
      </c>
    </row>
    <row r="130" spans="1:6" ht="31.5">
      <c r="A130" s="5" t="s">
        <v>390</v>
      </c>
      <c r="B130" s="6" t="s">
        <v>638</v>
      </c>
      <c r="C130" s="7" t="s">
        <v>363</v>
      </c>
      <c r="D130" s="7" t="s">
        <v>389</v>
      </c>
      <c r="E130" s="7" t="s">
        <v>183</v>
      </c>
      <c r="F130" s="73">
        <f>SUM(F131)</f>
        <v>1233.6</v>
      </c>
    </row>
    <row r="131" spans="1:6" ht="20.25" customHeight="1">
      <c r="A131" s="9" t="s">
        <v>376</v>
      </c>
      <c r="B131" s="10" t="s">
        <v>638</v>
      </c>
      <c r="C131" s="10" t="s">
        <v>363</v>
      </c>
      <c r="D131" s="10" t="s">
        <v>389</v>
      </c>
      <c r="E131" s="10" t="s">
        <v>375</v>
      </c>
      <c r="F131" s="74">
        <v>1233.6</v>
      </c>
    </row>
    <row r="132" spans="1:6" ht="15.75">
      <c r="A132" s="5" t="s">
        <v>392</v>
      </c>
      <c r="B132" s="6" t="s">
        <v>638</v>
      </c>
      <c r="C132" s="7" t="s">
        <v>391</v>
      </c>
      <c r="D132" s="7" t="s">
        <v>183</v>
      </c>
      <c r="E132" s="7" t="s">
        <v>183</v>
      </c>
      <c r="F132" s="8">
        <f>SUM(F133+F136+F154+F160+F171+F168)</f>
        <v>97122.7</v>
      </c>
    </row>
    <row r="133" spans="1:6" ht="15.75">
      <c r="A133" s="5" t="s">
        <v>231</v>
      </c>
      <c r="B133" s="6" t="s">
        <v>638</v>
      </c>
      <c r="C133" s="7" t="s">
        <v>391</v>
      </c>
      <c r="D133" s="7" t="s">
        <v>232</v>
      </c>
      <c r="E133" s="7" t="s">
        <v>183</v>
      </c>
      <c r="F133" s="8">
        <f>SUM(F135)</f>
        <v>104.5</v>
      </c>
    </row>
    <row r="134" spans="1:6" ht="15.75">
      <c r="A134" s="5" t="s">
        <v>234</v>
      </c>
      <c r="B134" s="6" t="s">
        <v>638</v>
      </c>
      <c r="C134" s="7" t="s">
        <v>391</v>
      </c>
      <c r="D134" s="7" t="s">
        <v>233</v>
      </c>
      <c r="E134" s="7" t="s">
        <v>183</v>
      </c>
      <c r="F134" s="8">
        <f>SUM(F135)</f>
        <v>104.5</v>
      </c>
    </row>
    <row r="135" spans="1:6" ht="20.25" customHeight="1">
      <c r="A135" s="9" t="s">
        <v>376</v>
      </c>
      <c r="B135" s="10" t="s">
        <v>638</v>
      </c>
      <c r="C135" s="10" t="s">
        <v>391</v>
      </c>
      <c r="D135" s="10" t="s">
        <v>233</v>
      </c>
      <c r="E135" s="10" t="s">
        <v>375</v>
      </c>
      <c r="F135" s="11">
        <f>SUM(Х!E251)</f>
        <v>104.5</v>
      </c>
    </row>
    <row r="136" spans="1:6" ht="15.75">
      <c r="A136" s="5" t="s">
        <v>400</v>
      </c>
      <c r="B136" s="6" t="s">
        <v>638</v>
      </c>
      <c r="C136" s="7" t="s">
        <v>391</v>
      </c>
      <c r="D136" s="7" t="s">
        <v>399</v>
      </c>
      <c r="E136" s="7" t="s">
        <v>183</v>
      </c>
      <c r="F136" s="8">
        <f>SUM(F137)</f>
        <v>67846.2</v>
      </c>
    </row>
    <row r="137" spans="1:6" ht="15.75" customHeight="1">
      <c r="A137" s="5" t="s">
        <v>368</v>
      </c>
      <c r="B137" s="6" t="s">
        <v>638</v>
      </c>
      <c r="C137" s="7" t="s">
        <v>391</v>
      </c>
      <c r="D137" s="7" t="s">
        <v>401</v>
      </c>
      <c r="E137" s="7" t="s">
        <v>183</v>
      </c>
      <c r="F137" s="8">
        <f>SUM(F138+F140+F143+F145+F147+F149+F151)</f>
        <v>67846.2</v>
      </c>
    </row>
    <row r="138" spans="1:6" ht="31.5" customHeight="1">
      <c r="A138" s="5" t="s">
        <v>370</v>
      </c>
      <c r="B138" s="6" t="s">
        <v>638</v>
      </c>
      <c r="C138" s="7" t="s">
        <v>391</v>
      </c>
      <c r="D138" s="7" t="s">
        <v>402</v>
      </c>
      <c r="E138" s="7" t="s">
        <v>183</v>
      </c>
      <c r="F138" s="8">
        <f>SUM(F139)</f>
        <v>125.5</v>
      </c>
    </row>
    <row r="139" spans="1:6" ht="15.75">
      <c r="A139" s="9" t="s">
        <v>372</v>
      </c>
      <c r="B139" s="10" t="s">
        <v>638</v>
      </c>
      <c r="C139" s="10" t="s">
        <v>391</v>
      </c>
      <c r="D139" s="10" t="s">
        <v>402</v>
      </c>
      <c r="E139" s="10" t="s">
        <v>371</v>
      </c>
      <c r="F139" s="11">
        <v>125.5</v>
      </c>
    </row>
    <row r="140" spans="1:6" ht="31.5">
      <c r="A140" s="5" t="s">
        <v>639</v>
      </c>
      <c r="B140" s="6" t="s">
        <v>638</v>
      </c>
      <c r="C140" s="7" t="s">
        <v>391</v>
      </c>
      <c r="D140" s="7" t="s">
        <v>403</v>
      </c>
      <c r="E140" s="7" t="s">
        <v>183</v>
      </c>
      <c r="F140" s="8">
        <f>SUM(F141:F142)</f>
        <v>14631.5</v>
      </c>
    </row>
    <row r="141" spans="1:6" ht="13.5" customHeight="1">
      <c r="A141" s="9" t="s">
        <v>376</v>
      </c>
      <c r="B141" s="10" t="s">
        <v>638</v>
      </c>
      <c r="C141" s="10" t="s">
        <v>391</v>
      </c>
      <c r="D141" s="10" t="s">
        <v>403</v>
      </c>
      <c r="E141" s="10" t="s">
        <v>375</v>
      </c>
      <c r="F141" s="11">
        <v>14563.1</v>
      </c>
    </row>
    <row r="142" spans="1:6" ht="17.25" customHeight="1">
      <c r="A142" s="9" t="s">
        <v>405</v>
      </c>
      <c r="B142" s="10" t="s">
        <v>638</v>
      </c>
      <c r="C142" s="10" t="s">
        <v>391</v>
      </c>
      <c r="D142" s="10" t="s">
        <v>403</v>
      </c>
      <c r="E142" s="10" t="s">
        <v>404</v>
      </c>
      <c r="F142" s="11">
        <f>SUM(Х!E262)</f>
        <v>68.4</v>
      </c>
    </row>
    <row r="143" spans="1:6" ht="65.25" customHeight="1">
      <c r="A143" s="5" t="s">
        <v>407</v>
      </c>
      <c r="B143" s="6" t="s">
        <v>638</v>
      </c>
      <c r="C143" s="7" t="s">
        <v>391</v>
      </c>
      <c r="D143" s="7" t="s">
        <v>406</v>
      </c>
      <c r="E143" s="7" t="s">
        <v>183</v>
      </c>
      <c r="F143" s="8">
        <f>SUM(F144)</f>
        <v>1574.1</v>
      </c>
    </row>
    <row r="144" spans="1:6" ht="15" customHeight="1">
      <c r="A144" s="9" t="s">
        <v>376</v>
      </c>
      <c r="B144" s="10" t="s">
        <v>638</v>
      </c>
      <c r="C144" s="10" t="s">
        <v>391</v>
      </c>
      <c r="D144" s="10" t="s">
        <v>406</v>
      </c>
      <c r="E144" s="10" t="s">
        <v>375</v>
      </c>
      <c r="F144" s="11">
        <f>SUM(Х!E264)</f>
        <v>1574.1</v>
      </c>
    </row>
    <row r="145" spans="1:6" ht="47.25">
      <c r="A145" s="5" t="s">
        <v>378</v>
      </c>
      <c r="B145" s="6" t="s">
        <v>638</v>
      </c>
      <c r="C145" s="7" t="s">
        <v>391</v>
      </c>
      <c r="D145" s="7" t="s">
        <v>408</v>
      </c>
      <c r="E145" s="7" t="s">
        <v>183</v>
      </c>
      <c r="F145" s="8">
        <f>SUM(F146)</f>
        <v>130</v>
      </c>
    </row>
    <row r="146" spans="1:6" ht="16.5" customHeight="1">
      <c r="A146" s="9" t="s">
        <v>376</v>
      </c>
      <c r="B146" s="10" t="s">
        <v>638</v>
      </c>
      <c r="C146" s="10" t="s">
        <v>391</v>
      </c>
      <c r="D146" s="10" t="s">
        <v>408</v>
      </c>
      <c r="E146" s="10" t="s">
        <v>375</v>
      </c>
      <c r="F146" s="11">
        <f>SUM(Х!E266)</f>
        <v>130</v>
      </c>
    </row>
    <row r="147" spans="1:6" ht="63">
      <c r="A147" s="5" t="s">
        <v>410</v>
      </c>
      <c r="B147" s="6" t="s">
        <v>638</v>
      </c>
      <c r="C147" s="7" t="s">
        <v>391</v>
      </c>
      <c r="D147" s="7" t="s">
        <v>409</v>
      </c>
      <c r="E147" s="7" t="s">
        <v>183</v>
      </c>
      <c r="F147" s="8">
        <f>SUM(F148)</f>
        <v>95.7</v>
      </c>
    </row>
    <row r="148" spans="1:6" ht="14.25" customHeight="1">
      <c r="A148" s="9" t="s">
        <v>376</v>
      </c>
      <c r="B148" s="10" t="s">
        <v>638</v>
      </c>
      <c r="C148" s="10" t="s">
        <v>391</v>
      </c>
      <c r="D148" s="10" t="s">
        <v>409</v>
      </c>
      <c r="E148" s="10" t="s">
        <v>375</v>
      </c>
      <c r="F148" s="11">
        <v>95.7</v>
      </c>
    </row>
    <row r="149" spans="1:6" ht="63" customHeight="1">
      <c r="A149" s="5" t="s">
        <v>412</v>
      </c>
      <c r="B149" s="6" t="s">
        <v>638</v>
      </c>
      <c r="C149" s="7" t="s">
        <v>391</v>
      </c>
      <c r="D149" s="7" t="s">
        <v>411</v>
      </c>
      <c r="E149" s="7" t="s">
        <v>183</v>
      </c>
      <c r="F149" s="8">
        <f>SUM(F150)</f>
        <v>902.2</v>
      </c>
    </row>
    <row r="150" spans="1:6" ht="16.5" customHeight="1">
      <c r="A150" s="9" t="s">
        <v>376</v>
      </c>
      <c r="B150" s="10" t="s">
        <v>638</v>
      </c>
      <c r="C150" s="10" t="s">
        <v>391</v>
      </c>
      <c r="D150" s="10" t="s">
        <v>411</v>
      </c>
      <c r="E150" s="10" t="s">
        <v>375</v>
      </c>
      <c r="F150" s="11">
        <v>902.2</v>
      </c>
    </row>
    <row r="151" spans="1:6" ht="67.5" customHeight="1">
      <c r="A151" s="5" t="s">
        <v>414</v>
      </c>
      <c r="B151" s="6" t="s">
        <v>638</v>
      </c>
      <c r="C151" s="7" t="s">
        <v>391</v>
      </c>
      <c r="D151" s="7" t="s">
        <v>413</v>
      </c>
      <c r="E151" s="7" t="s">
        <v>183</v>
      </c>
      <c r="F151" s="8">
        <f>SUM(F152:F153)</f>
        <v>50387.2</v>
      </c>
    </row>
    <row r="152" spans="1:6" ht="14.25" customHeight="1">
      <c r="A152" s="9" t="s">
        <v>376</v>
      </c>
      <c r="B152" s="10" t="s">
        <v>638</v>
      </c>
      <c r="C152" s="10" t="s">
        <v>391</v>
      </c>
      <c r="D152" s="10" t="s">
        <v>413</v>
      </c>
      <c r="E152" s="10" t="s">
        <v>375</v>
      </c>
      <c r="F152" s="11">
        <v>50236.5</v>
      </c>
    </row>
    <row r="153" spans="1:6" ht="18" customHeight="1">
      <c r="A153" s="9" t="s">
        <v>405</v>
      </c>
      <c r="B153" s="10" t="s">
        <v>638</v>
      </c>
      <c r="C153" s="10" t="s">
        <v>391</v>
      </c>
      <c r="D153" s="10" t="s">
        <v>413</v>
      </c>
      <c r="E153" s="10" t="s">
        <v>404</v>
      </c>
      <c r="F153" s="11">
        <f>SUM(Х!E273)</f>
        <v>150.7</v>
      </c>
    </row>
    <row r="154" spans="1:6" ht="15.75">
      <c r="A154" s="5" t="s">
        <v>416</v>
      </c>
      <c r="B154" s="6" t="s">
        <v>638</v>
      </c>
      <c r="C154" s="7" t="s">
        <v>391</v>
      </c>
      <c r="D154" s="7" t="s">
        <v>415</v>
      </c>
      <c r="E154" s="7" t="s">
        <v>183</v>
      </c>
      <c r="F154" s="8">
        <f>SUM(F155)</f>
        <v>15649.1</v>
      </c>
    </row>
    <row r="155" spans="1:6" ht="17.25" customHeight="1">
      <c r="A155" s="5" t="s">
        <v>368</v>
      </c>
      <c r="B155" s="6" t="s">
        <v>638</v>
      </c>
      <c r="C155" s="7" t="s">
        <v>391</v>
      </c>
      <c r="D155" s="7" t="s">
        <v>417</v>
      </c>
      <c r="E155" s="7" t="s">
        <v>183</v>
      </c>
      <c r="F155" s="8">
        <f>SUM(F156+F158)</f>
        <v>15649.1</v>
      </c>
    </row>
    <row r="156" spans="1:6" ht="31.5">
      <c r="A156" s="5" t="s">
        <v>419</v>
      </c>
      <c r="B156" s="6" t="s">
        <v>638</v>
      </c>
      <c r="C156" s="7" t="s">
        <v>391</v>
      </c>
      <c r="D156" s="7" t="s">
        <v>418</v>
      </c>
      <c r="E156" s="7" t="s">
        <v>183</v>
      </c>
      <c r="F156" s="8">
        <f>SUM(F157)</f>
        <v>11098.6</v>
      </c>
    </row>
    <row r="157" spans="1:6" ht="21" customHeight="1">
      <c r="A157" s="9" t="s">
        <v>376</v>
      </c>
      <c r="B157" s="10" t="s">
        <v>638</v>
      </c>
      <c r="C157" s="10" t="s">
        <v>391</v>
      </c>
      <c r="D157" s="10" t="s">
        <v>418</v>
      </c>
      <c r="E157" s="10" t="s">
        <v>375</v>
      </c>
      <c r="F157" s="11">
        <v>11098.6</v>
      </c>
    </row>
    <row r="158" spans="1:6" ht="50.25" customHeight="1">
      <c r="A158" s="5" t="s">
        <v>422</v>
      </c>
      <c r="B158" s="6" t="s">
        <v>638</v>
      </c>
      <c r="C158" s="7" t="s">
        <v>391</v>
      </c>
      <c r="D158" s="7" t="s">
        <v>421</v>
      </c>
      <c r="E158" s="7" t="s">
        <v>183</v>
      </c>
      <c r="F158" s="8">
        <f>SUM(F159)</f>
        <v>4550.5</v>
      </c>
    </row>
    <row r="159" spans="1:6" ht="14.25" customHeight="1">
      <c r="A159" s="9" t="s">
        <v>376</v>
      </c>
      <c r="B159" s="10" t="s">
        <v>638</v>
      </c>
      <c r="C159" s="10" t="s">
        <v>391</v>
      </c>
      <c r="D159" s="10" t="s">
        <v>421</v>
      </c>
      <c r="E159" s="10" t="s">
        <v>375</v>
      </c>
      <c r="F159" s="11">
        <f>SUM(Х!E281)</f>
        <v>4550.5</v>
      </c>
    </row>
    <row r="160" spans="1:6" ht="14.25" customHeight="1">
      <c r="A160" s="5" t="s">
        <v>431</v>
      </c>
      <c r="B160" s="6" t="s">
        <v>638</v>
      </c>
      <c r="C160" s="7" t="s">
        <v>391</v>
      </c>
      <c r="D160" s="7" t="s">
        <v>430</v>
      </c>
      <c r="E160" s="7" t="s">
        <v>183</v>
      </c>
      <c r="F160" s="8">
        <f>SUM(F161)</f>
        <v>6287.5</v>
      </c>
    </row>
    <row r="161" spans="1:6" ht="17.25" customHeight="1">
      <c r="A161" s="5" t="s">
        <v>368</v>
      </c>
      <c r="B161" s="6" t="s">
        <v>638</v>
      </c>
      <c r="C161" s="7" t="s">
        <v>391</v>
      </c>
      <c r="D161" s="7" t="s">
        <v>432</v>
      </c>
      <c r="E161" s="7" t="s">
        <v>183</v>
      </c>
      <c r="F161" s="8">
        <f>SUM(F162+F164+F166)</f>
        <v>6287.5</v>
      </c>
    </row>
    <row r="162" spans="1:6" ht="63">
      <c r="A162" s="5" t="s">
        <v>410</v>
      </c>
      <c r="B162" s="6" t="s">
        <v>638</v>
      </c>
      <c r="C162" s="7" t="s">
        <v>391</v>
      </c>
      <c r="D162" s="7" t="s">
        <v>433</v>
      </c>
      <c r="E162" s="7" t="s">
        <v>183</v>
      </c>
      <c r="F162" s="8">
        <f>SUM(F163)</f>
        <v>4.8</v>
      </c>
    </row>
    <row r="163" spans="1:6" ht="16.5" customHeight="1">
      <c r="A163" s="9" t="s">
        <v>376</v>
      </c>
      <c r="B163" s="10" t="s">
        <v>638</v>
      </c>
      <c r="C163" s="10" t="s">
        <v>391</v>
      </c>
      <c r="D163" s="10" t="s">
        <v>433</v>
      </c>
      <c r="E163" s="10" t="s">
        <v>375</v>
      </c>
      <c r="F163" s="11">
        <v>4.8</v>
      </c>
    </row>
    <row r="164" spans="1:6" ht="64.5" customHeight="1">
      <c r="A164" s="5" t="s">
        <v>412</v>
      </c>
      <c r="B164" s="6" t="s">
        <v>638</v>
      </c>
      <c r="C164" s="7" t="s">
        <v>391</v>
      </c>
      <c r="D164" s="7" t="s">
        <v>434</v>
      </c>
      <c r="E164" s="7" t="s">
        <v>183</v>
      </c>
      <c r="F164" s="8">
        <f>SUM(F165)</f>
        <v>35.1</v>
      </c>
    </row>
    <row r="165" spans="1:6" ht="22.5" customHeight="1">
      <c r="A165" s="9" t="s">
        <v>376</v>
      </c>
      <c r="B165" s="10" t="s">
        <v>638</v>
      </c>
      <c r="C165" s="10" t="s">
        <v>391</v>
      </c>
      <c r="D165" s="10" t="s">
        <v>434</v>
      </c>
      <c r="E165" s="10" t="s">
        <v>375</v>
      </c>
      <c r="F165" s="11">
        <f>SUM(Х!E297)</f>
        <v>35.1</v>
      </c>
    </row>
    <row r="166" spans="1:6" ht="78" customHeight="1">
      <c r="A166" s="5" t="s">
        <v>436</v>
      </c>
      <c r="B166" s="6" t="s">
        <v>638</v>
      </c>
      <c r="C166" s="7" t="s">
        <v>391</v>
      </c>
      <c r="D166" s="7" t="s">
        <v>435</v>
      </c>
      <c r="E166" s="7" t="s">
        <v>183</v>
      </c>
      <c r="F166" s="8">
        <f>SUM(F167)</f>
        <v>6247.6</v>
      </c>
    </row>
    <row r="167" spans="1:6" ht="22.5" customHeight="1">
      <c r="A167" s="9" t="s">
        <v>376</v>
      </c>
      <c r="B167" s="10" t="s">
        <v>638</v>
      </c>
      <c r="C167" s="10" t="s">
        <v>391</v>
      </c>
      <c r="D167" s="10" t="s">
        <v>435</v>
      </c>
      <c r="E167" s="10" t="s">
        <v>375</v>
      </c>
      <c r="F167" s="11">
        <v>6247.6</v>
      </c>
    </row>
    <row r="168" spans="1:6" ht="22.5" customHeight="1">
      <c r="A168" s="5" t="s">
        <v>459</v>
      </c>
      <c r="B168" s="10" t="s">
        <v>638</v>
      </c>
      <c r="C168" s="76" t="s">
        <v>391</v>
      </c>
      <c r="D168" s="76" t="s">
        <v>458</v>
      </c>
      <c r="E168" s="76"/>
      <c r="F168" s="69">
        <f>SUM(F170)</f>
        <v>5500</v>
      </c>
    </row>
    <row r="169" spans="1:6" ht="22.5" customHeight="1">
      <c r="A169" s="101" t="s">
        <v>29</v>
      </c>
      <c r="B169" s="10" t="s">
        <v>638</v>
      </c>
      <c r="C169" s="77" t="s">
        <v>391</v>
      </c>
      <c r="D169" s="77" t="s">
        <v>28</v>
      </c>
      <c r="E169" s="77"/>
      <c r="F169" s="68">
        <f>SUM(F170)</f>
        <v>5500</v>
      </c>
    </row>
    <row r="170" spans="1:6" ht="22.5" customHeight="1">
      <c r="A170" s="101" t="s">
        <v>376</v>
      </c>
      <c r="B170" s="10" t="s">
        <v>638</v>
      </c>
      <c r="C170" s="77" t="s">
        <v>391</v>
      </c>
      <c r="D170" s="77" t="s">
        <v>28</v>
      </c>
      <c r="E170" s="77" t="s">
        <v>375</v>
      </c>
      <c r="F170" s="68">
        <v>5500</v>
      </c>
    </row>
    <row r="171" spans="1:6" ht="15.75">
      <c r="A171" s="5" t="s">
        <v>438</v>
      </c>
      <c r="B171" s="6" t="s">
        <v>638</v>
      </c>
      <c r="C171" s="7" t="s">
        <v>391</v>
      </c>
      <c r="D171" s="7" t="s">
        <v>437</v>
      </c>
      <c r="E171" s="7" t="s">
        <v>183</v>
      </c>
      <c r="F171" s="8">
        <f>SUM(F172)</f>
        <v>1735.4</v>
      </c>
    </row>
    <row r="172" spans="1:6" ht="15.75">
      <c r="A172" s="5" t="s">
        <v>440</v>
      </c>
      <c r="B172" s="6" t="s">
        <v>638</v>
      </c>
      <c r="C172" s="7" t="s">
        <v>391</v>
      </c>
      <c r="D172" s="7" t="s">
        <v>439</v>
      </c>
      <c r="E172" s="7" t="s">
        <v>183</v>
      </c>
      <c r="F172" s="8">
        <f>SUM(F173+F175)</f>
        <v>1735.4</v>
      </c>
    </row>
    <row r="173" spans="1:6" ht="15.75">
      <c r="A173" s="5" t="s">
        <v>440</v>
      </c>
      <c r="B173" s="6" t="s">
        <v>638</v>
      </c>
      <c r="C173" s="7" t="s">
        <v>391</v>
      </c>
      <c r="D173" s="7" t="s">
        <v>439</v>
      </c>
      <c r="E173" s="7" t="s">
        <v>183</v>
      </c>
      <c r="F173" s="8">
        <f>SUM(F174)</f>
        <v>1438.8</v>
      </c>
    </row>
    <row r="174" spans="1:6" ht="22.5" customHeight="1">
      <c r="A174" s="9" t="s">
        <v>376</v>
      </c>
      <c r="B174" s="10" t="s">
        <v>638</v>
      </c>
      <c r="C174" s="10" t="s">
        <v>391</v>
      </c>
      <c r="D174" s="10" t="s">
        <v>439</v>
      </c>
      <c r="E174" s="10" t="s">
        <v>375</v>
      </c>
      <c r="F174" s="11">
        <v>1438.8</v>
      </c>
    </row>
    <row r="175" spans="1:6" ht="31.5">
      <c r="A175" s="5" t="s">
        <v>442</v>
      </c>
      <c r="B175" s="6" t="s">
        <v>638</v>
      </c>
      <c r="C175" s="7" t="s">
        <v>391</v>
      </c>
      <c r="D175" s="7" t="s">
        <v>441</v>
      </c>
      <c r="E175" s="7" t="s">
        <v>183</v>
      </c>
      <c r="F175" s="8">
        <f>SUM(F176)</f>
        <v>296.6</v>
      </c>
    </row>
    <row r="176" spans="1:6" ht="20.25" customHeight="1">
      <c r="A176" s="9" t="s">
        <v>376</v>
      </c>
      <c r="B176" s="10" t="s">
        <v>638</v>
      </c>
      <c r="C176" s="10" t="s">
        <v>391</v>
      </c>
      <c r="D176" s="10" t="s">
        <v>441</v>
      </c>
      <c r="E176" s="10" t="s">
        <v>375</v>
      </c>
      <c r="F176" s="11">
        <f>SUM(Х!E308)</f>
        <v>296.6</v>
      </c>
    </row>
    <row r="177" spans="1:6" ht="15.75">
      <c r="A177" s="5" t="s">
        <v>449</v>
      </c>
      <c r="B177" s="6" t="s">
        <v>638</v>
      </c>
      <c r="C177" s="7" t="s">
        <v>448</v>
      </c>
      <c r="D177" s="7" t="s">
        <v>183</v>
      </c>
      <c r="E177" s="7" t="s">
        <v>183</v>
      </c>
      <c r="F177" s="8">
        <f>SUM(F180)</f>
        <v>300</v>
      </c>
    </row>
    <row r="178" spans="1:6" ht="15.75">
      <c r="A178" s="5" t="s">
        <v>260</v>
      </c>
      <c r="B178" s="6" t="s">
        <v>638</v>
      </c>
      <c r="C178" s="7" t="s">
        <v>448</v>
      </c>
      <c r="D178" s="7" t="s">
        <v>259</v>
      </c>
      <c r="E178" s="7" t="s">
        <v>183</v>
      </c>
      <c r="F178" s="8">
        <f>SUM(F180)</f>
        <v>300</v>
      </c>
    </row>
    <row r="179" spans="1:6" ht="32.25" customHeight="1">
      <c r="A179" s="5" t="s">
        <v>640</v>
      </c>
      <c r="B179" s="6" t="s">
        <v>638</v>
      </c>
      <c r="C179" s="7" t="s">
        <v>448</v>
      </c>
      <c r="D179" s="7" t="s">
        <v>454</v>
      </c>
      <c r="E179" s="7" t="s">
        <v>183</v>
      </c>
      <c r="F179" s="8">
        <f>SUM(F180)</f>
        <v>300</v>
      </c>
    </row>
    <row r="180" spans="1:6" ht="15.75">
      <c r="A180" s="9" t="s">
        <v>453</v>
      </c>
      <c r="B180" s="10" t="s">
        <v>638</v>
      </c>
      <c r="C180" s="10" t="s">
        <v>448</v>
      </c>
      <c r="D180" s="10" t="s">
        <v>454</v>
      </c>
      <c r="E180" s="10" t="s">
        <v>452</v>
      </c>
      <c r="F180" s="11">
        <f>SUM(Х!E314)</f>
        <v>300</v>
      </c>
    </row>
    <row r="181" spans="1:6" ht="15.75">
      <c r="A181" s="5" t="s">
        <v>457</v>
      </c>
      <c r="B181" s="6" t="s">
        <v>638</v>
      </c>
      <c r="C181" s="7" t="s">
        <v>456</v>
      </c>
      <c r="D181" s="7" t="s">
        <v>183</v>
      </c>
      <c r="E181" s="7" t="s">
        <v>183</v>
      </c>
      <c r="F181" s="8">
        <f>SUM(F185+F188+F192+F202+F204+F182)</f>
        <v>27721</v>
      </c>
    </row>
    <row r="182" spans="1:6" ht="15.75">
      <c r="A182" s="5" t="s">
        <v>231</v>
      </c>
      <c r="B182" s="6" t="s">
        <v>638</v>
      </c>
      <c r="C182" s="7" t="s">
        <v>456</v>
      </c>
      <c r="D182" s="7" t="s">
        <v>232</v>
      </c>
      <c r="E182" s="7" t="s">
        <v>183</v>
      </c>
      <c r="F182" s="8">
        <f>SUM(F184)</f>
        <v>36</v>
      </c>
    </row>
    <row r="183" spans="1:6" ht="15.75">
      <c r="A183" s="5" t="s">
        <v>234</v>
      </c>
      <c r="B183" s="6" t="s">
        <v>638</v>
      </c>
      <c r="C183" s="7" t="s">
        <v>456</v>
      </c>
      <c r="D183" s="7" t="s">
        <v>233</v>
      </c>
      <c r="E183" s="7" t="s">
        <v>183</v>
      </c>
      <c r="F183" s="8">
        <f>SUM(F184)</f>
        <v>36</v>
      </c>
    </row>
    <row r="184" spans="1:6" ht="15.75">
      <c r="A184" s="9" t="s">
        <v>376</v>
      </c>
      <c r="B184" s="10" t="s">
        <v>638</v>
      </c>
      <c r="C184" s="10" t="s">
        <v>456</v>
      </c>
      <c r="D184" s="10" t="s">
        <v>233</v>
      </c>
      <c r="E184" s="10" t="s">
        <v>375</v>
      </c>
      <c r="F184" s="11">
        <f>SUM(Х!E318)</f>
        <v>36</v>
      </c>
    </row>
    <row r="185" spans="1:6" ht="15.75">
      <c r="A185" s="5" t="s">
        <v>459</v>
      </c>
      <c r="B185" s="6" t="s">
        <v>638</v>
      </c>
      <c r="C185" s="7" t="s">
        <v>456</v>
      </c>
      <c r="D185" s="7" t="s">
        <v>458</v>
      </c>
      <c r="E185" s="7" t="s">
        <v>183</v>
      </c>
      <c r="F185" s="8">
        <f>SUM(F187)</f>
        <v>320</v>
      </c>
    </row>
    <row r="186" spans="1:6" ht="20.25" customHeight="1">
      <c r="A186" s="5" t="s">
        <v>461</v>
      </c>
      <c r="B186" s="6" t="s">
        <v>638</v>
      </c>
      <c r="C186" s="7" t="s">
        <v>456</v>
      </c>
      <c r="D186" s="7" t="s">
        <v>460</v>
      </c>
      <c r="E186" s="7" t="s">
        <v>183</v>
      </c>
      <c r="F186" s="8">
        <f>SUM(F187)</f>
        <v>320</v>
      </c>
    </row>
    <row r="187" spans="1:6" ht="21" customHeight="1">
      <c r="A187" s="9" t="s">
        <v>376</v>
      </c>
      <c r="B187" s="10" t="s">
        <v>638</v>
      </c>
      <c r="C187" s="10" t="s">
        <v>456</v>
      </c>
      <c r="D187" s="10" t="s">
        <v>460</v>
      </c>
      <c r="E187" s="10" t="s">
        <v>375</v>
      </c>
      <c r="F187" s="11">
        <v>320</v>
      </c>
    </row>
    <row r="188" spans="1:6" ht="60" customHeight="1">
      <c r="A188" s="5" t="s">
        <v>444</v>
      </c>
      <c r="B188" s="6" t="s">
        <v>638</v>
      </c>
      <c r="C188" s="7" t="s">
        <v>456</v>
      </c>
      <c r="D188" s="7" t="s">
        <v>443</v>
      </c>
      <c r="E188" s="7" t="s">
        <v>183</v>
      </c>
      <c r="F188" s="8">
        <f>SUM(F189)</f>
        <v>11630.3</v>
      </c>
    </row>
    <row r="189" spans="1:6" ht="14.25" customHeight="1">
      <c r="A189" s="5" t="s">
        <v>368</v>
      </c>
      <c r="B189" s="6" t="s">
        <v>638</v>
      </c>
      <c r="C189" s="7" t="s">
        <v>456</v>
      </c>
      <c r="D189" s="7" t="s">
        <v>445</v>
      </c>
      <c r="E189" s="7" t="s">
        <v>183</v>
      </c>
      <c r="F189" s="8">
        <f>SUM(F190)</f>
        <v>11630.3</v>
      </c>
    </row>
    <row r="190" spans="1:6" ht="63">
      <c r="A190" s="5" t="s">
        <v>447</v>
      </c>
      <c r="B190" s="6" t="s">
        <v>638</v>
      </c>
      <c r="C190" s="7" t="s">
        <v>456</v>
      </c>
      <c r="D190" s="7" t="s">
        <v>446</v>
      </c>
      <c r="E190" s="7" t="s">
        <v>183</v>
      </c>
      <c r="F190" s="8">
        <f>SUM(F191)</f>
        <v>11630.3</v>
      </c>
    </row>
    <row r="191" spans="1:6" ht="21" customHeight="1">
      <c r="A191" s="9" t="s">
        <v>376</v>
      </c>
      <c r="B191" s="10" t="s">
        <v>638</v>
      </c>
      <c r="C191" s="10" t="s">
        <v>456</v>
      </c>
      <c r="D191" s="10" t="s">
        <v>446</v>
      </c>
      <c r="E191" s="10" t="s">
        <v>375</v>
      </c>
      <c r="F191" s="11">
        <v>11630.3</v>
      </c>
    </row>
    <row r="192" spans="1:6" ht="15.75">
      <c r="A192" s="5" t="s">
        <v>382</v>
      </c>
      <c r="B192" s="6" t="s">
        <v>638</v>
      </c>
      <c r="C192" s="7" t="s">
        <v>456</v>
      </c>
      <c r="D192" s="7" t="s">
        <v>381</v>
      </c>
      <c r="E192" s="7" t="s">
        <v>183</v>
      </c>
      <c r="F192" s="8">
        <f>SUM(F193+F195)</f>
        <v>295.7</v>
      </c>
    </row>
    <row r="193" spans="1:6" ht="31.5">
      <c r="A193" s="101" t="s">
        <v>9</v>
      </c>
      <c r="B193" s="6" t="s">
        <v>638</v>
      </c>
      <c r="C193" s="77" t="s">
        <v>456</v>
      </c>
      <c r="D193" s="77" t="s">
        <v>8</v>
      </c>
      <c r="E193" s="77"/>
      <c r="F193" s="68">
        <f>SUM(F194)</f>
        <v>59</v>
      </c>
    </row>
    <row r="194" spans="1:6" ht="15.75">
      <c r="A194" s="51" t="s">
        <v>376</v>
      </c>
      <c r="B194" s="10" t="s">
        <v>638</v>
      </c>
      <c r="C194" s="77" t="s">
        <v>456</v>
      </c>
      <c r="D194" s="77" t="s">
        <v>8</v>
      </c>
      <c r="E194" s="77" t="s">
        <v>375</v>
      </c>
      <c r="F194" s="68">
        <f>SUM(Х!E330)</f>
        <v>59</v>
      </c>
    </row>
    <row r="195" spans="1:6" ht="15.75">
      <c r="A195" s="5" t="s">
        <v>622</v>
      </c>
      <c r="B195" s="6" t="s">
        <v>638</v>
      </c>
      <c r="C195" s="7" t="s">
        <v>456</v>
      </c>
      <c r="D195" s="7" t="s">
        <v>621</v>
      </c>
      <c r="E195" s="7" t="s">
        <v>183</v>
      </c>
      <c r="F195" s="8">
        <f>SUM(F197+F198+F200)</f>
        <v>236.7</v>
      </c>
    </row>
    <row r="196" spans="1:6" ht="84" customHeight="1">
      <c r="A196" s="5" t="s">
        <v>624</v>
      </c>
      <c r="B196" s="6" t="s">
        <v>638</v>
      </c>
      <c r="C196" s="7" t="s">
        <v>456</v>
      </c>
      <c r="D196" s="7" t="s">
        <v>623</v>
      </c>
      <c r="E196" s="7" t="s">
        <v>183</v>
      </c>
      <c r="F196" s="8">
        <f>SUM(F197)</f>
        <v>57.5</v>
      </c>
    </row>
    <row r="197" spans="1:6" ht="22.5" customHeight="1">
      <c r="A197" s="9" t="s">
        <v>376</v>
      </c>
      <c r="B197" s="10" t="s">
        <v>638</v>
      </c>
      <c r="C197" s="10" t="s">
        <v>456</v>
      </c>
      <c r="D197" s="10" t="s">
        <v>623</v>
      </c>
      <c r="E197" s="10" t="s">
        <v>375</v>
      </c>
      <c r="F197" s="11">
        <f>SUM(Х!E333)</f>
        <v>57.5</v>
      </c>
    </row>
    <row r="198" spans="1:6" ht="49.5" customHeight="1">
      <c r="A198" s="125" t="s">
        <v>27</v>
      </c>
      <c r="B198" s="6" t="s">
        <v>638</v>
      </c>
      <c r="C198" s="77" t="s">
        <v>456</v>
      </c>
      <c r="D198" s="77" t="s">
        <v>23</v>
      </c>
      <c r="E198" s="77" t="s">
        <v>183</v>
      </c>
      <c r="F198" s="68">
        <f>SUM(F199)</f>
        <v>73.2</v>
      </c>
    </row>
    <row r="199" spans="1:6" ht="22.5" customHeight="1">
      <c r="A199" s="101" t="s">
        <v>376</v>
      </c>
      <c r="B199" s="10" t="s">
        <v>638</v>
      </c>
      <c r="C199" s="77" t="s">
        <v>456</v>
      </c>
      <c r="D199" s="77" t="s">
        <v>23</v>
      </c>
      <c r="E199" s="77" t="s">
        <v>375</v>
      </c>
      <c r="F199" s="68">
        <f>SUM(Х!E335)</f>
        <v>73.2</v>
      </c>
    </row>
    <row r="200" spans="1:6" ht="35.25" customHeight="1">
      <c r="A200" s="124" t="s">
        <v>31</v>
      </c>
      <c r="B200" s="6" t="s">
        <v>638</v>
      </c>
      <c r="C200" s="77" t="s">
        <v>456</v>
      </c>
      <c r="D200" s="77" t="s">
        <v>30</v>
      </c>
      <c r="E200" s="77" t="s">
        <v>183</v>
      </c>
      <c r="F200" s="68">
        <f>SUM(F201)</f>
        <v>106</v>
      </c>
    </row>
    <row r="201" spans="1:6" ht="22.5" customHeight="1">
      <c r="A201" s="101" t="s">
        <v>376</v>
      </c>
      <c r="B201" s="10" t="s">
        <v>638</v>
      </c>
      <c r="C201" s="77" t="s">
        <v>456</v>
      </c>
      <c r="D201" s="77" t="s">
        <v>30</v>
      </c>
      <c r="E201" s="77" t="s">
        <v>375</v>
      </c>
      <c r="F201" s="68">
        <f>SUM(Х!E337)</f>
        <v>106</v>
      </c>
    </row>
    <row r="202" spans="1:6" ht="15.75">
      <c r="A202" s="5" t="s">
        <v>258</v>
      </c>
      <c r="B202" s="6" t="s">
        <v>638</v>
      </c>
      <c r="C202" s="7" t="s">
        <v>456</v>
      </c>
      <c r="D202" s="7" t="s">
        <v>257</v>
      </c>
      <c r="E202" s="7" t="s">
        <v>183</v>
      </c>
      <c r="F202" s="8">
        <f>SUM(F203)</f>
        <v>5861.3</v>
      </c>
    </row>
    <row r="203" spans="1:6" ht="22.5" customHeight="1">
      <c r="A203" s="9" t="s">
        <v>376</v>
      </c>
      <c r="B203" s="10" t="s">
        <v>638</v>
      </c>
      <c r="C203" s="10" t="s">
        <v>456</v>
      </c>
      <c r="D203" s="10" t="s">
        <v>257</v>
      </c>
      <c r="E203" s="10" t="s">
        <v>375</v>
      </c>
      <c r="F203" s="11">
        <f>SUM(Х!E339-'Прил 3'!F63)</f>
        <v>5861.3</v>
      </c>
    </row>
    <row r="204" spans="1:6" ht="15.75">
      <c r="A204" s="5" t="s">
        <v>260</v>
      </c>
      <c r="B204" s="6" t="s">
        <v>638</v>
      </c>
      <c r="C204" s="7" t="s">
        <v>456</v>
      </c>
      <c r="D204" s="7" t="s">
        <v>259</v>
      </c>
      <c r="E204" s="7" t="s">
        <v>183</v>
      </c>
      <c r="F204" s="8">
        <f>SUM(F205+F207+F209+F211+F214)</f>
        <v>9577.699999999999</v>
      </c>
    </row>
    <row r="205" spans="1:6" ht="31.5">
      <c r="A205" s="5" t="s">
        <v>292</v>
      </c>
      <c r="B205" s="6" t="s">
        <v>638</v>
      </c>
      <c r="C205" s="7" t="s">
        <v>456</v>
      </c>
      <c r="D205" s="7" t="s">
        <v>291</v>
      </c>
      <c r="E205" s="7" t="s">
        <v>183</v>
      </c>
      <c r="F205" s="8">
        <f>SUM(F206)</f>
        <v>5</v>
      </c>
    </row>
    <row r="206" spans="1:6" ht="16.5" customHeight="1">
      <c r="A206" s="9" t="s">
        <v>376</v>
      </c>
      <c r="B206" s="10" t="s">
        <v>638</v>
      </c>
      <c r="C206" s="10" t="s">
        <v>456</v>
      </c>
      <c r="D206" s="10" t="s">
        <v>291</v>
      </c>
      <c r="E206" s="10" t="s">
        <v>375</v>
      </c>
      <c r="F206" s="11">
        <f>SUM(Х!E342)</f>
        <v>5</v>
      </c>
    </row>
    <row r="207" spans="1:6" ht="47.25" customHeight="1">
      <c r="A207" s="5" t="s">
        <v>467</v>
      </c>
      <c r="B207" s="6" t="s">
        <v>638</v>
      </c>
      <c r="C207" s="7" t="s">
        <v>456</v>
      </c>
      <c r="D207" s="7" t="s">
        <v>466</v>
      </c>
      <c r="E207" s="7" t="s">
        <v>183</v>
      </c>
      <c r="F207" s="8">
        <f>SUM(F208)</f>
        <v>1541.3</v>
      </c>
    </row>
    <row r="208" spans="1:6" ht="18.75" customHeight="1">
      <c r="A208" s="9" t="s">
        <v>376</v>
      </c>
      <c r="B208" s="10" t="s">
        <v>638</v>
      </c>
      <c r="C208" s="10" t="s">
        <v>456</v>
      </c>
      <c r="D208" s="10" t="s">
        <v>466</v>
      </c>
      <c r="E208" s="10" t="s">
        <v>375</v>
      </c>
      <c r="F208" s="11">
        <v>1541.3</v>
      </c>
    </row>
    <row r="209" spans="1:6" ht="46.5" customHeight="1">
      <c r="A209" s="101" t="s">
        <v>666</v>
      </c>
      <c r="B209" s="6" t="s">
        <v>638</v>
      </c>
      <c r="C209" s="6" t="s">
        <v>456</v>
      </c>
      <c r="D209" s="7" t="s">
        <v>667</v>
      </c>
      <c r="E209" s="7" t="s">
        <v>183</v>
      </c>
      <c r="F209" s="8">
        <f>SUM(F210)</f>
        <v>7095.2</v>
      </c>
    </row>
    <row r="210" spans="1:6" ht="18.75" customHeight="1">
      <c r="A210" s="101" t="s">
        <v>376</v>
      </c>
      <c r="B210" s="10" t="s">
        <v>638</v>
      </c>
      <c r="C210" s="77" t="s">
        <v>456</v>
      </c>
      <c r="D210" s="77" t="s">
        <v>667</v>
      </c>
      <c r="E210" s="77" t="s">
        <v>375</v>
      </c>
      <c r="F210" s="68">
        <f>SUM(Х!E346)</f>
        <v>7095.2</v>
      </c>
    </row>
    <row r="211" spans="1:6" ht="45" customHeight="1">
      <c r="A211" s="5" t="s">
        <v>469</v>
      </c>
      <c r="B211" s="6" t="s">
        <v>638</v>
      </c>
      <c r="C211" s="7" t="s">
        <v>456</v>
      </c>
      <c r="D211" s="7" t="s">
        <v>468</v>
      </c>
      <c r="E211" s="7" t="s">
        <v>183</v>
      </c>
      <c r="F211" s="8">
        <f>SUM(F212:F213)</f>
        <v>603.4</v>
      </c>
    </row>
    <row r="212" spans="1:6" ht="17.25" customHeight="1">
      <c r="A212" s="9" t="s">
        <v>376</v>
      </c>
      <c r="B212" s="10" t="s">
        <v>638</v>
      </c>
      <c r="C212" s="10" t="s">
        <v>456</v>
      </c>
      <c r="D212" s="10" t="s">
        <v>468</v>
      </c>
      <c r="E212" s="10" t="s">
        <v>375</v>
      </c>
      <c r="F212" s="11">
        <f>SUM(Х!E348)</f>
        <v>600</v>
      </c>
    </row>
    <row r="213" spans="1:6" ht="17.25" customHeight="1">
      <c r="A213" s="100" t="s">
        <v>52</v>
      </c>
      <c r="B213" s="10" t="s">
        <v>638</v>
      </c>
      <c r="C213" s="10" t="s">
        <v>456</v>
      </c>
      <c r="D213" s="10" t="s">
        <v>468</v>
      </c>
      <c r="E213" s="113" t="s">
        <v>51</v>
      </c>
      <c r="F213" s="114">
        <v>3.4</v>
      </c>
    </row>
    <row r="214" spans="1:6" ht="15.75">
      <c r="A214" s="5" t="s">
        <v>471</v>
      </c>
      <c r="B214" s="6" t="s">
        <v>638</v>
      </c>
      <c r="C214" s="7" t="s">
        <v>456</v>
      </c>
      <c r="D214" s="7" t="s">
        <v>470</v>
      </c>
      <c r="E214" s="7" t="s">
        <v>183</v>
      </c>
      <c r="F214" s="8">
        <f>SUM(F215)</f>
        <v>332.8</v>
      </c>
    </row>
    <row r="215" spans="1:6" ht="18.75" customHeight="1">
      <c r="A215" s="9" t="s">
        <v>376</v>
      </c>
      <c r="B215" s="10" t="s">
        <v>638</v>
      </c>
      <c r="C215" s="10" t="s">
        <v>456</v>
      </c>
      <c r="D215" s="10" t="s">
        <v>470</v>
      </c>
      <c r="E215" s="10" t="s">
        <v>375</v>
      </c>
      <c r="F215" s="11">
        <f>SUM(Х!E351)</f>
        <v>332.8</v>
      </c>
    </row>
    <row r="216" spans="1:6" ht="15.75">
      <c r="A216" s="5" t="s">
        <v>524</v>
      </c>
      <c r="B216" s="6" t="s">
        <v>638</v>
      </c>
      <c r="C216" s="7" t="s">
        <v>523</v>
      </c>
      <c r="D216" s="7" t="s">
        <v>183</v>
      </c>
      <c r="E216" s="7" t="s">
        <v>183</v>
      </c>
      <c r="F216" s="8">
        <f>SUM(F221)</f>
        <v>1530.8</v>
      </c>
    </row>
    <row r="217" spans="1:6" ht="15.75">
      <c r="A217" s="5" t="s">
        <v>584</v>
      </c>
      <c r="B217" s="6" t="s">
        <v>638</v>
      </c>
      <c r="C217" s="7" t="s">
        <v>583</v>
      </c>
      <c r="D217" s="7" t="s">
        <v>183</v>
      </c>
      <c r="E217" s="7" t="s">
        <v>183</v>
      </c>
      <c r="F217" s="8">
        <f>SUM(F221)</f>
        <v>1530.8</v>
      </c>
    </row>
    <row r="218" spans="1:6" ht="15.75">
      <c r="A218" s="5" t="s">
        <v>438</v>
      </c>
      <c r="B218" s="6" t="s">
        <v>638</v>
      </c>
      <c r="C218" s="7" t="s">
        <v>583</v>
      </c>
      <c r="D218" s="7" t="s">
        <v>437</v>
      </c>
      <c r="E218" s="7" t="s">
        <v>183</v>
      </c>
      <c r="F218" s="8">
        <f>SUM(F221)</f>
        <v>1530.8</v>
      </c>
    </row>
    <row r="219" spans="1:6" ht="60" customHeight="1">
      <c r="A219" s="5" t="s">
        <v>586</v>
      </c>
      <c r="B219" s="6" t="s">
        <v>638</v>
      </c>
      <c r="C219" s="7" t="s">
        <v>583</v>
      </c>
      <c r="D219" s="7" t="s">
        <v>585</v>
      </c>
      <c r="E219" s="7" t="s">
        <v>183</v>
      </c>
      <c r="F219" s="8">
        <f>SUM(F221)</f>
        <v>1530.8</v>
      </c>
    </row>
    <row r="220" spans="1:6" ht="76.5" customHeight="1">
      <c r="A220" s="5" t="s">
        <v>588</v>
      </c>
      <c r="B220" s="6" t="s">
        <v>638</v>
      </c>
      <c r="C220" s="7" t="s">
        <v>583</v>
      </c>
      <c r="D220" s="7" t="s">
        <v>587</v>
      </c>
      <c r="E220" s="7" t="s">
        <v>183</v>
      </c>
      <c r="F220" s="8">
        <f>SUM(F221)</f>
        <v>1530.8</v>
      </c>
    </row>
    <row r="221" spans="1:6" ht="16.5" thickBot="1">
      <c r="A221" s="51" t="s">
        <v>290</v>
      </c>
      <c r="B221" s="52" t="s">
        <v>638</v>
      </c>
      <c r="C221" s="52" t="s">
        <v>583</v>
      </c>
      <c r="D221" s="52" t="s">
        <v>587</v>
      </c>
      <c r="E221" s="52" t="s">
        <v>289</v>
      </c>
      <c r="F221" s="53">
        <v>1530.8</v>
      </c>
    </row>
    <row r="222" spans="1:6" ht="45.75" customHeight="1" thickBot="1">
      <c r="A222" s="58" t="s">
        <v>641</v>
      </c>
      <c r="B222" s="59" t="s">
        <v>642</v>
      </c>
      <c r="C222" s="60" t="s">
        <v>183</v>
      </c>
      <c r="D222" s="60" t="s">
        <v>183</v>
      </c>
      <c r="E222" s="60" t="s">
        <v>183</v>
      </c>
      <c r="F222" s="61">
        <f>SUM(F223+F249+F266)</f>
        <v>15121.599999999999</v>
      </c>
    </row>
    <row r="223" spans="1:6" ht="15.75">
      <c r="A223" s="54" t="s">
        <v>189</v>
      </c>
      <c r="B223" s="55" t="s">
        <v>642</v>
      </c>
      <c r="C223" s="56" t="s">
        <v>188</v>
      </c>
      <c r="D223" s="56" t="s">
        <v>183</v>
      </c>
      <c r="E223" s="56" t="s">
        <v>183</v>
      </c>
      <c r="F223" s="57">
        <f>SUM(F224)</f>
        <v>10740.099999999999</v>
      </c>
    </row>
    <row r="224" spans="1:6" ht="15.75">
      <c r="A224" s="5" t="s">
        <v>238</v>
      </c>
      <c r="B224" s="6" t="s">
        <v>642</v>
      </c>
      <c r="C224" s="7" t="s">
        <v>237</v>
      </c>
      <c r="D224" s="7" t="s">
        <v>183</v>
      </c>
      <c r="E224" s="7" t="s">
        <v>183</v>
      </c>
      <c r="F224" s="8">
        <f>SUM(F225+F232+F244+F246+F238+F229)</f>
        <v>10740.099999999999</v>
      </c>
    </row>
    <row r="225" spans="1:6" ht="52.5" customHeight="1">
      <c r="A225" s="5" t="s">
        <v>193</v>
      </c>
      <c r="B225" s="6" t="s">
        <v>642</v>
      </c>
      <c r="C225" s="7" t="s">
        <v>237</v>
      </c>
      <c r="D225" s="7" t="s">
        <v>192</v>
      </c>
      <c r="E225" s="7" t="s">
        <v>183</v>
      </c>
      <c r="F225" s="8">
        <f>SUM(F228)</f>
        <v>4587.2</v>
      </c>
    </row>
    <row r="226" spans="1:6" ht="15.75">
      <c r="A226" s="5" t="s">
        <v>201</v>
      </c>
      <c r="B226" s="6" t="s">
        <v>642</v>
      </c>
      <c r="C226" s="7" t="s">
        <v>237</v>
      </c>
      <c r="D226" s="7" t="s">
        <v>200</v>
      </c>
      <c r="E226" s="7" t="s">
        <v>183</v>
      </c>
      <c r="F226" s="8">
        <f>SUM(F228)</f>
        <v>4587.2</v>
      </c>
    </row>
    <row r="227" spans="1:6" ht="31.5">
      <c r="A227" s="5" t="s">
        <v>203</v>
      </c>
      <c r="B227" s="6" t="s">
        <v>642</v>
      </c>
      <c r="C227" s="7" t="s">
        <v>237</v>
      </c>
      <c r="D227" s="7" t="s">
        <v>202</v>
      </c>
      <c r="E227" s="7" t="s">
        <v>183</v>
      </c>
      <c r="F227" s="8">
        <f>SUM(F228)</f>
        <v>4587.2</v>
      </c>
    </row>
    <row r="228" spans="1:6" ht="15.75">
      <c r="A228" s="9" t="s">
        <v>197</v>
      </c>
      <c r="B228" s="10" t="s">
        <v>642</v>
      </c>
      <c r="C228" s="10" t="s">
        <v>237</v>
      </c>
      <c r="D228" s="10" t="s">
        <v>202</v>
      </c>
      <c r="E228" s="10" t="s">
        <v>196</v>
      </c>
      <c r="F228" s="11">
        <v>4587.2</v>
      </c>
    </row>
    <row r="229" spans="1:6" ht="15.75">
      <c r="A229" s="5" t="s">
        <v>231</v>
      </c>
      <c r="B229" s="6" t="s">
        <v>642</v>
      </c>
      <c r="C229" s="7" t="s">
        <v>237</v>
      </c>
      <c r="D229" s="7" t="s">
        <v>232</v>
      </c>
      <c r="E229" s="7" t="s">
        <v>183</v>
      </c>
      <c r="F229" s="8">
        <f>SUM(F231)</f>
        <v>76.5</v>
      </c>
    </row>
    <row r="230" spans="1:6" ht="15.75">
      <c r="A230" s="5" t="s">
        <v>234</v>
      </c>
      <c r="B230" s="6" t="s">
        <v>642</v>
      </c>
      <c r="C230" s="7" t="s">
        <v>237</v>
      </c>
      <c r="D230" s="7" t="s">
        <v>233</v>
      </c>
      <c r="E230" s="7" t="s">
        <v>183</v>
      </c>
      <c r="F230" s="8">
        <f>SUM(F231)</f>
        <v>76.5</v>
      </c>
    </row>
    <row r="231" spans="1:6" ht="15.75">
      <c r="A231" s="9" t="s">
        <v>376</v>
      </c>
      <c r="B231" s="10" t="s">
        <v>642</v>
      </c>
      <c r="C231" s="10" t="s">
        <v>237</v>
      </c>
      <c r="D231" s="10" t="s">
        <v>233</v>
      </c>
      <c r="E231" s="10" t="s">
        <v>375</v>
      </c>
      <c r="F231" s="11">
        <f>SUM(Х!E76)</f>
        <v>76.5</v>
      </c>
    </row>
    <row r="232" spans="1:6" ht="31.5">
      <c r="A232" s="5" t="s">
        <v>244</v>
      </c>
      <c r="B232" s="6" t="s">
        <v>642</v>
      </c>
      <c r="C232" s="7" t="s">
        <v>237</v>
      </c>
      <c r="D232" s="7" t="s">
        <v>243</v>
      </c>
      <c r="E232" s="7" t="s">
        <v>183</v>
      </c>
      <c r="F232" s="8">
        <f>SUM(F233)</f>
        <v>1498.5</v>
      </c>
    </row>
    <row r="233" spans="1:6" ht="15.75">
      <c r="A233" s="5" t="s">
        <v>246</v>
      </c>
      <c r="B233" s="6" t="s">
        <v>642</v>
      </c>
      <c r="C233" s="7" t="s">
        <v>237</v>
      </c>
      <c r="D233" s="7" t="s">
        <v>245</v>
      </c>
      <c r="E233" s="7" t="s">
        <v>183</v>
      </c>
      <c r="F233" s="8">
        <f>SUM(F234+F236)</f>
        <v>1498.5</v>
      </c>
    </row>
    <row r="234" spans="1:6" ht="15.75">
      <c r="A234" s="5" t="s">
        <v>252</v>
      </c>
      <c r="B234" s="6" t="s">
        <v>642</v>
      </c>
      <c r="C234" s="7" t="s">
        <v>237</v>
      </c>
      <c r="D234" s="7" t="s">
        <v>251</v>
      </c>
      <c r="E234" s="7" t="s">
        <v>183</v>
      </c>
      <c r="F234" s="8">
        <f>SUM(F235)</f>
        <v>830</v>
      </c>
    </row>
    <row r="235" spans="1:6" ht="15.75">
      <c r="A235" s="9" t="s">
        <v>197</v>
      </c>
      <c r="B235" s="10" t="s">
        <v>642</v>
      </c>
      <c r="C235" s="10" t="s">
        <v>237</v>
      </c>
      <c r="D235" s="10" t="s">
        <v>251</v>
      </c>
      <c r="E235" s="10" t="s">
        <v>196</v>
      </c>
      <c r="F235" s="11">
        <f>SUM(Х!E84)</f>
        <v>830</v>
      </c>
    </row>
    <row r="236" spans="1:6" ht="15.75">
      <c r="A236" s="5" t="s">
        <v>256</v>
      </c>
      <c r="B236" s="6" t="s">
        <v>642</v>
      </c>
      <c r="C236" s="7" t="s">
        <v>237</v>
      </c>
      <c r="D236" s="7" t="s">
        <v>255</v>
      </c>
      <c r="E236" s="7" t="s">
        <v>183</v>
      </c>
      <c r="F236" s="8">
        <f>SUM(F237)</f>
        <v>668.5</v>
      </c>
    </row>
    <row r="237" spans="1:6" ht="15.75">
      <c r="A237" s="9" t="s">
        <v>197</v>
      </c>
      <c r="B237" s="10" t="s">
        <v>642</v>
      </c>
      <c r="C237" s="10" t="s">
        <v>237</v>
      </c>
      <c r="D237" s="10" t="s">
        <v>255</v>
      </c>
      <c r="E237" s="10" t="s">
        <v>196</v>
      </c>
      <c r="F237" s="11">
        <f>SUM(Х!E88)</f>
        <v>668.5</v>
      </c>
    </row>
    <row r="238" spans="1:6" ht="31.5">
      <c r="A238" s="102" t="s">
        <v>304</v>
      </c>
      <c r="B238" s="6" t="s">
        <v>642</v>
      </c>
      <c r="C238" s="76" t="s">
        <v>237</v>
      </c>
      <c r="D238" s="76" t="s">
        <v>303</v>
      </c>
      <c r="E238" s="76"/>
      <c r="F238" s="69">
        <f>SUM(F239)</f>
        <v>3386.8</v>
      </c>
    </row>
    <row r="239" spans="1:6" ht="15.75">
      <c r="A239" s="101" t="s">
        <v>696</v>
      </c>
      <c r="B239" s="103" t="s">
        <v>642</v>
      </c>
      <c r="C239" s="77" t="s">
        <v>237</v>
      </c>
      <c r="D239" s="77" t="s">
        <v>695</v>
      </c>
      <c r="E239" s="77"/>
      <c r="F239" s="68">
        <f>SUM(F240+F242)</f>
        <v>3386.8</v>
      </c>
    </row>
    <row r="240" spans="1:6" ht="31.5">
      <c r="A240" s="101" t="s">
        <v>693</v>
      </c>
      <c r="B240" s="103" t="s">
        <v>642</v>
      </c>
      <c r="C240" s="77" t="s">
        <v>237</v>
      </c>
      <c r="D240" s="77" t="s">
        <v>694</v>
      </c>
      <c r="E240" s="77" t="s">
        <v>183</v>
      </c>
      <c r="F240" s="68">
        <f>SUM(F241)</f>
        <v>1793.9</v>
      </c>
    </row>
    <row r="241" spans="1:6" ht="15.75">
      <c r="A241" s="101" t="s">
        <v>197</v>
      </c>
      <c r="B241" s="103" t="s">
        <v>642</v>
      </c>
      <c r="C241" s="77" t="s">
        <v>237</v>
      </c>
      <c r="D241" s="77" t="s">
        <v>694</v>
      </c>
      <c r="E241" s="77" t="s">
        <v>196</v>
      </c>
      <c r="F241" s="68">
        <f>SUM(Х!E92)</f>
        <v>1793.9</v>
      </c>
    </row>
    <row r="242" spans="1:6" ht="31.5">
      <c r="A242" s="101" t="s">
        <v>691</v>
      </c>
      <c r="B242" s="103" t="s">
        <v>642</v>
      </c>
      <c r="C242" s="77" t="s">
        <v>237</v>
      </c>
      <c r="D242" s="77" t="s">
        <v>692</v>
      </c>
      <c r="E242" s="77" t="s">
        <v>183</v>
      </c>
      <c r="F242" s="68">
        <f>SUM(F243)</f>
        <v>1592.9</v>
      </c>
    </row>
    <row r="243" spans="1:6" ht="15.75">
      <c r="A243" s="101" t="s">
        <v>197</v>
      </c>
      <c r="B243" s="103" t="s">
        <v>642</v>
      </c>
      <c r="C243" s="77" t="s">
        <v>237</v>
      </c>
      <c r="D243" s="77" t="s">
        <v>692</v>
      </c>
      <c r="E243" s="77" t="s">
        <v>196</v>
      </c>
      <c r="F243" s="68">
        <v>1592.9</v>
      </c>
    </row>
    <row r="244" spans="1:6" ht="15.75">
      <c r="A244" s="5" t="s">
        <v>258</v>
      </c>
      <c r="B244" s="6" t="s">
        <v>642</v>
      </c>
      <c r="C244" s="7" t="s">
        <v>237</v>
      </c>
      <c r="D244" s="7" t="s">
        <v>257</v>
      </c>
      <c r="E244" s="7" t="s">
        <v>183</v>
      </c>
      <c r="F244" s="8">
        <f>SUM(F245)</f>
        <v>4</v>
      </c>
    </row>
    <row r="245" spans="1:6" ht="15.75">
      <c r="A245" s="9" t="s">
        <v>197</v>
      </c>
      <c r="B245" s="10" t="s">
        <v>642</v>
      </c>
      <c r="C245" s="10" t="s">
        <v>237</v>
      </c>
      <c r="D245" s="10" t="s">
        <v>257</v>
      </c>
      <c r="E245" s="10" t="s">
        <v>196</v>
      </c>
      <c r="F245" s="11">
        <v>4</v>
      </c>
    </row>
    <row r="246" spans="1:6" ht="15.75">
      <c r="A246" s="5" t="s">
        <v>260</v>
      </c>
      <c r="B246" s="6" t="s">
        <v>642</v>
      </c>
      <c r="C246" s="7" t="s">
        <v>237</v>
      </c>
      <c r="D246" s="7" t="s">
        <v>259</v>
      </c>
      <c r="E246" s="7" t="s">
        <v>183</v>
      </c>
      <c r="F246" s="8">
        <f>SUM(F248)</f>
        <v>1187.1</v>
      </c>
    </row>
    <row r="247" spans="1:6" ht="47.25">
      <c r="A247" s="5" t="s">
        <v>262</v>
      </c>
      <c r="B247" s="6" t="s">
        <v>642</v>
      </c>
      <c r="C247" s="7" t="s">
        <v>237</v>
      </c>
      <c r="D247" s="7" t="s">
        <v>261</v>
      </c>
      <c r="E247" s="7" t="s">
        <v>183</v>
      </c>
      <c r="F247" s="8">
        <f>SUM(F248)</f>
        <v>1187.1</v>
      </c>
    </row>
    <row r="248" spans="1:6" ht="15.75">
      <c r="A248" s="9" t="s">
        <v>197</v>
      </c>
      <c r="B248" s="10" t="s">
        <v>642</v>
      </c>
      <c r="C248" s="10" t="s">
        <v>237</v>
      </c>
      <c r="D248" s="10" t="s">
        <v>261</v>
      </c>
      <c r="E248" s="10" t="s">
        <v>196</v>
      </c>
      <c r="F248" s="11">
        <f>SUM(Х!E99)</f>
        <v>1187.1</v>
      </c>
    </row>
    <row r="249" spans="1:6" ht="15.75">
      <c r="A249" s="5" t="s">
        <v>300</v>
      </c>
      <c r="B249" s="6" t="s">
        <v>642</v>
      </c>
      <c r="C249" s="7" t="s">
        <v>299</v>
      </c>
      <c r="D249" s="7" t="s">
        <v>183</v>
      </c>
      <c r="E249" s="7" t="s">
        <v>183</v>
      </c>
      <c r="F249" s="8">
        <f>SUM(F256+F250)</f>
        <v>4063.4</v>
      </c>
    </row>
    <row r="250" spans="1:6" ht="15.75">
      <c r="A250" s="108" t="s">
        <v>697</v>
      </c>
      <c r="B250" s="109" t="s">
        <v>642</v>
      </c>
      <c r="C250" s="110" t="s">
        <v>698</v>
      </c>
      <c r="D250" s="110" t="s">
        <v>183</v>
      </c>
      <c r="E250" s="110" t="s">
        <v>183</v>
      </c>
      <c r="F250" s="111">
        <f>SUM(F251)</f>
        <v>411.9</v>
      </c>
    </row>
    <row r="251" spans="1:6" ht="15.75">
      <c r="A251" s="104" t="s">
        <v>699</v>
      </c>
      <c r="B251" s="10" t="s">
        <v>642</v>
      </c>
      <c r="C251" s="105" t="s">
        <v>698</v>
      </c>
      <c r="D251" s="105" t="s">
        <v>700</v>
      </c>
      <c r="E251" s="105"/>
      <c r="F251" s="106">
        <f>SUM(F252+F254)</f>
        <v>411.9</v>
      </c>
    </row>
    <row r="252" spans="1:6" ht="63">
      <c r="A252" s="107" t="s">
        <v>3</v>
      </c>
      <c r="B252" s="10" t="s">
        <v>642</v>
      </c>
      <c r="C252" s="105" t="s">
        <v>698</v>
      </c>
      <c r="D252" s="105" t="s">
        <v>2</v>
      </c>
      <c r="E252" s="105"/>
      <c r="F252" s="106">
        <f>SUM(F253)</f>
        <v>206</v>
      </c>
    </row>
    <row r="253" spans="1:6" ht="15.75">
      <c r="A253" s="104" t="s">
        <v>319</v>
      </c>
      <c r="B253" s="10" t="s">
        <v>642</v>
      </c>
      <c r="C253" s="105" t="s">
        <v>698</v>
      </c>
      <c r="D253" s="105" t="s">
        <v>2</v>
      </c>
      <c r="E253" s="105" t="s">
        <v>318</v>
      </c>
      <c r="F253" s="106">
        <v>206</v>
      </c>
    </row>
    <row r="254" spans="1:6" ht="47.25">
      <c r="A254" s="107" t="s">
        <v>0</v>
      </c>
      <c r="B254" s="10" t="s">
        <v>642</v>
      </c>
      <c r="C254" s="105" t="s">
        <v>698</v>
      </c>
      <c r="D254" s="105" t="s">
        <v>1</v>
      </c>
      <c r="E254" s="105"/>
      <c r="F254" s="106">
        <f>SUM(F255)</f>
        <v>205.9</v>
      </c>
    </row>
    <row r="255" spans="1:6" ht="15.75">
      <c r="A255" s="104" t="s">
        <v>319</v>
      </c>
      <c r="B255" s="10" t="s">
        <v>642</v>
      </c>
      <c r="C255" s="105" t="s">
        <v>698</v>
      </c>
      <c r="D255" s="105" t="s">
        <v>1</v>
      </c>
      <c r="E255" s="105" t="s">
        <v>318</v>
      </c>
      <c r="F255" s="106">
        <f>SUM(Х!E137)</f>
        <v>205.9</v>
      </c>
    </row>
    <row r="256" spans="1:6" ht="15.75">
      <c r="A256" s="5" t="s">
        <v>302</v>
      </c>
      <c r="B256" s="6" t="s">
        <v>642</v>
      </c>
      <c r="C256" s="7" t="s">
        <v>301</v>
      </c>
      <c r="D256" s="7" t="s">
        <v>183</v>
      </c>
      <c r="E256" s="7" t="s">
        <v>183</v>
      </c>
      <c r="F256" s="8">
        <f>SUM(F257+F263+F260)</f>
        <v>3651.5</v>
      </c>
    </row>
    <row r="257" spans="1:6" ht="31.5">
      <c r="A257" s="5" t="s">
        <v>304</v>
      </c>
      <c r="B257" s="6" t="s">
        <v>642</v>
      </c>
      <c r="C257" s="7" t="s">
        <v>301</v>
      </c>
      <c r="D257" s="7" t="s">
        <v>303</v>
      </c>
      <c r="E257" s="7" t="s">
        <v>183</v>
      </c>
      <c r="F257" s="8">
        <f>SUM(F259)</f>
        <v>300</v>
      </c>
    </row>
    <row r="258" spans="1:6" ht="13.5" customHeight="1">
      <c r="A258" s="5" t="s">
        <v>306</v>
      </c>
      <c r="B258" s="6" t="s">
        <v>642</v>
      </c>
      <c r="C258" s="7" t="s">
        <v>301</v>
      </c>
      <c r="D258" s="7" t="s">
        <v>305</v>
      </c>
      <c r="E258" s="7" t="s">
        <v>183</v>
      </c>
      <c r="F258" s="8">
        <f>SUM(F259)</f>
        <v>300</v>
      </c>
    </row>
    <row r="259" spans="1:6" ht="15.75">
      <c r="A259" s="9" t="s">
        <v>306</v>
      </c>
      <c r="B259" s="10" t="s">
        <v>642</v>
      </c>
      <c r="C259" s="10" t="s">
        <v>301</v>
      </c>
      <c r="D259" s="10" t="s">
        <v>305</v>
      </c>
      <c r="E259" s="10" t="s">
        <v>307</v>
      </c>
      <c r="F259" s="11">
        <f>SUM(Х!E141)</f>
        <v>300</v>
      </c>
    </row>
    <row r="260" spans="1:6" s="1" customFormat="1" ht="31.5">
      <c r="A260" s="86" t="s">
        <v>4</v>
      </c>
      <c r="B260" s="6" t="s">
        <v>642</v>
      </c>
      <c r="C260" s="76" t="s">
        <v>301</v>
      </c>
      <c r="D260" s="76" t="s">
        <v>5</v>
      </c>
      <c r="E260" s="76"/>
      <c r="F260" s="69">
        <f>SUM(F261:F262)</f>
        <v>2640</v>
      </c>
    </row>
    <row r="261" spans="1:6" ht="15.75">
      <c r="A261" s="104" t="s">
        <v>319</v>
      </c>
      <c r="B261" s="10" t="s">
        <v>642</v>
      </c>
      <c r="C261" s="77" t="s">
        <v>301</v>
      </c>
      <c r="D261" s="77" t="s">
        <v>5</v>
      </c>
      <c r="E261" s="77" t="s">
        <v>318</v>
      </c>
      <c r="F261" s="68">
        <f>SUM(Х!E143)</f>
        <v>435</v>
      </c>
    </row>
    <row r="262" spans="1:6" ht="16.5">
      <c r="A262" s="97" t="s">
        <v>44</v>
      </c>
      <c r="B262" s="10" t="s">
        <v>642</v>
      </c>
      <c r="C262" s="44" t="s">
        <v>301</v>
      </c>
      <c r="D262" s="77" t="s">
        <v>5</v>
      </c>
      <c r="E262" s="44" t="s">
        <v>43</v>
      </c>
      <c r="F262" s="134">
        <f>SUM(Х!E144)</f>
        <v>2205</v>
      </c>
    </row>
    <row r="263" spans="1:6" ht="15.75">
      <c r="A263" s="5" t="s">
        <v>260</v>
      </c>
      <c r="B263" s="6" t="s">
        <v>642</v>
      </c>
      <c r="C263" s="7" t="s">
        <v>301</v>
      </c>
      <c r="D263" s="7" t="s">
        <v>259</v>
      </c>
      <c r="E263" s="7" t="s">
        <v>183</v>
      </c>
      <c r="F263" s="8">
        <f>SUM(F265)</f>
        <v>711.5</v>
      </c>
    </row>
    <row r="264" spans="1:6" ht="33" customHeight="1">
      <c r="A264" s="5" t="s">
        <v>313</v>
      </c>
      <c r="B264" s="6" t="s">
        <v>642</v>
      </c>
      <c r="C264" s="7" t="s">
        <v>301</v>
      </c>
      <c r="D264" s="7" t="s">
        <v>312</v>
      </c>
      <c r="E264" s="7" t="s">
        <v>183</v>
      </c>
      <c r="F264" s="8">
        <f>SUM(F265)</f>
        <v>711.5</v>
      </c>
    </row>
    <row r="265" spans="1:6" ht="15.75">
      <c r="A265" s="9" t="s">
        <v>197</v>
      </c>
      <c r="B265" s="10" t="s">
        <v>642</v>
      </c>
      <c r="C265" s="10" t="s">
        <v>301</v>
      </c>
      <c r="D265" s="10" t="s">
        <v>312</v>
      </c>
      <c r="E265" s="10" t="s">
        <v>196</v>
      </c>
      <c r="F265" s="11">
        <f>SUM(Х!E150)</f>
        <v>711.5</v>
      </c>
    </row>
    <row r="266" spans="1:6" ht="15.75">
      <c r="A266" s="5" t="s">
        <v>354</v>
      </c>
      <c r="B266" s="6" t="s">
        <v>642</v>
      </c>
      <c r="C266" s="7" t="s">
        <v>353</v>
      </c>
      <c r="D266" s="7" t="s">
        <v>183</v>
      </c>
      <c r="E266" s="7" t="s">
        <v>183</v>
      </c>
      <c r="F266" s="8">
        <f>SUM(F267)</f>
        <v>318.1</v>
      </c>
    </row>
    <row r="267" spans="1:6" ht="15.75">
      <c r="A267" s="5" t="s">
        <v>356</v>
      </c>
      <c r="B267" s="6" t="s">
        <v>642</v>
      </c>
      <c r="C267" s="7" t="s">
        <v>355</v>
      </c>
      <c r="D267" s="7" t="s">
        <v>183</v>
      </c>
      <c r="E267" s="7" t="s">
        <v>183</v>
      </c>
      <c r="F267" s="8">
        <f>SUM(F268+F272)</f>
        <v>318.1</v>
      </c>
    </row>
    <row r="268" spans="1:6" ht="45" customHeight="1">
      <c r="A268" s="5" t="s">
        <v>193</v>
      </c>
      <c r="B268" s="6" t="s">
        <v>642</v>
      </c>
      <c r="C268" s="7" t="s">
        <v>355</v>
      </c>
      <c r="D268" s="7" t="s">
        <v>192</v>
      </c>
      <c r="E268" s="7" t="s">
        <v>183</v>
      </c>
      <c r="F268" s="8">
        <f>SUM(F271)</f>
        <v>219.10000000000002</v>
      </c>
    </row>
    <row r="269" spans="1:6" ht="15.75">
      <c r="A269" s="5" t="s">
        <v>201</v>
      </c>
      <c r="B269" s="6" t="s">
        <v>642</v>
      </c>
      <c r="C269" s="7" t="s">
        <v>355</v>
      </c>
      <c r="D269" s="7" t="s">
        <v>200</v>
      </c>
      <c r="E269" s="7" t="s">
        <v>183</v>
      </c>
      <c r="F269" s="8">
        <f>SUM(F271)</f>
        <v>219.10000000000002</v>
      </c>
    </row>
    <row r="270" spans="1:6" ht="47.25">
      <c r="A270" s="5" t="s">
        <v>358</v>
      </c>
      <c r="B270" s="6" t="s">
        <v>642</v>
      </c>
      <c r="C270" s="7" t="s">
        <v>355</v>
      </c>
      <c r="D270" s="7" t="s">
        <v>357</v>
      </c>
      <c r="E270" s="7" t="s">
        <v>183</v>
      </c>
      <c r="F270" s="8">
        <f>SUM(F271)</f>
        <v>219.10000000000002</v>
      </c>
    </row>
    <row r="271" spans="1:6" ht="15.75">
      <c r="A271" s="9" t="s">
        <v>197</v>
      </c>
      <c r="B271" s="10" t="s">
        <v>642</v>
      </c>
      <c r="C271" s="10" t="s">
        <v>355</v>
      </c>
      <c r="D271" s="10" t="s">
        <v>357</v>
      </c>
      <c r="E271" s="10" t="s">
        <v>196</v>
      </c>
      <c r="F271" s="11">
        <f>SUM(Х!E223)</f>
        <v>219.10000000000002</v>
      </c>
    </row>
    <row r="272" spans="1:7" ht="15.75">
      <c r="A272" s="5" t="s">
        <v>260</v>
      </c>
      <c r="B272" s="6" t="s">
        <v>642</v>
      </c>
      <c r="C272" s="7" t="s">
        <v>355</v>
      </c>
      <c r="D272" s="7" t="s">
        <v>259</v>
      </c>
      <c r="E272" s="7" t="s">
        <v>183</v>
      </c>
      <c r="F272" s="8">
        <f>SUM(F274)</f>
        <v>99</v>
      </c>
      <c r="G272" s="141">
        <f>SUM(F272+F465)</f>
        <v>1113.4</v>
      </c>
    </row>
    <row r="273" spans="1:6" ht="31.5">
      <c r="A273" s="5" t="s">
        <v>360</v>
      </c>
      <c r="B273" s="6" t="s">
        <v>642</v>
      </c>
      <c r="C273" s="7" t="s">
        <v>355</v>
      </c>
      <c r="D273" s="7" t="s">
        <v>359</v>
      </c>
      <c r="E273" s="7" t="s">
        <v>183</v>
      </c>
      <c r="F273" s="8">
        <f>SUM(F274)</f>
        <v>99</v>
      </c>
    </row>
    <row r="274" spans="1:6" ht="16.5" thickBot="1">
      <c r="A274" s="51" t="s">
        <v>197</v>
      </c>
      <c r="B274" s="52" t="s">
        <v>642</v>
      </c>
      <c r="C274" s="52" t="s">
        <v>355</v>
      </c>
      <c r="D274" s="52" t="s">
        <v>359</v>
      </c>
      <c r="E274" s="52" t="s">
        <v>196</v>
      </c>
      <c r="F274" s="53">
        <v>99</v>
      </c>
    </row>
    <row r="275" spans="1:6" ht="32.25" thickBot="1">
      <c r="A275" s="58" t="s">
        <v>643</v>
      </c>
      <c r="B275" s="59" t="s">
        <v>644</v>
      </c>
      <c r="C275" s="60" t="s">
        <v>183</v>
      </c>
      <c r="D275" s="60" t="s">
        <v>183</v>
      </c>
      <c r="E275" s="60" t="s">
        <v>183</v>
      </c>
      <c r="F275" s="61">
        <f>SUM(F276+F286)</f>
        <v>147309</v>
      </c>
    </row>
    <row r="276" spans="1:6" ht="15.75">
      <c r="A276" s="54" t="s">
        <v>362</v>
      </c>
      <c r="B276" s="55" t="s">
        <v>644</v>
      </c>
      <c r="C276" s="56" t="s">
        <v>361</v>
      </c>
      <c r="D276" s="66" t="s">
        <v>183</v>
      </c>
      <c r="E276" s="79" t="s">
        <v>183</v>
      </c>
      <c r="F276" s="71">
        <f>SUM(F279)</f>
        <v>11498.400000000001</v>
      </c>
    </row>
    <row r="277" spans="1:6" ht="15.75">
      <c r="A277" s="5" t="s">
        <v>392</v>
      </c>
      <c r="B277" s="6" t="s">
        <v>644</v>
      </c>
      <c r="C277" s="7" t="s">
        <v>391</v>
      </c>
      <c r="D277" s="67" t="s">
        <v>183</v>
      </c>
      <c r="E277" s="76" t="s">
        <v>183</v>
      </c>
      <c r="F277" s="69">
        <f>SUM(F279)</f>
        <v>11498.400000000001</v>
      </c>
    </row>
    <row r="278" spans="1:6" ht="15.75">
      <c r="A278" s="5" t="s">
        <v>424</v>
      </c>
      <c r="B278" s="6" t="s">
        <v>644</v>
      </c>
      <c r="C278" s="7" t="s">
        <v>391</v>
      </c>
      <c r="D278" s="67" t="s">
        <v>423</v>
      </c>
      <c r="E278" s="76" t="s">
        <v>183</v>
      </c>
      <c r="F278" s="69">
        <f>SUM(F279)</f>
        <v>11498.400000000001</v>
      </c>
    </row>
    <row r="279" spans="1:6" ht="13.5" customHeight="1">
      <c r="A279" s="5" t="s">
        <v>368</v>
      </c>
      <c r="B279" s="6" t="s">
        <v>644</v>
      </c>
      <c r="C279" s="7" t="s">
        <v>391</v>
      </c>
      <c r="D279" s="67" t="s">
        <v>425</v>
      </c>
      <c r="E279" s="76" t="s">
        <v>183</v>
      </c>
      <c r="F279" s="69">
        <f>SUM(F282+F284+F280)</f>
        <v>11498.400000000001</v>
      </c>
    </row>
    <row r="280" spans="1:6" ht="13.5" customHeight="1">
      <c r="A280" s="93" t="s">
        <v>46</v>
      </c>
      <c r="B280" s="6" t="s">
        <v>644</v>
      </c>
      <c r="C280" s="22" t="s">
        <v>391</v>
      </c>
      <c r="D280" s="23" t="s">
        <v>45</v>
      </c>
      <c r="E280" s="23" t="s">
        <v>183</v>
      </c>
      <c r="F280" s="24">
        <f>SUM(F281)</f>
        <v>100</v>
      </c>
    </row>
    <row r="281" spans="1:6" ht="13.5" customHeight="1">
      <c r="A281" s="27" t="s">
        <v>376</v>
      </c>
      <c r="B281" s="10" t="s">
        <v>644</v>
      </c>
      <c r="C281" s="28" t="s">
        <v>391</v>
      </c>
      <c r="D281" s="28" t="s">
        <v>45</v>
      </c>
      <c r="E281" s="28" t="s">
        <v>375</v>
      </c>
      <c r="F281" s="29">
        <v>100</v>
      </c>
    </row>
    <row r="282" spans="1:6" ht="44.25" customHeight="1">
      <c r="A282" s="5" t="s">
        <v>427</v>
      </c>
      <c r="B282" s="6" t="s">
        <v>644</v>
      </c>
      <c r="C282" s="7" t="s">
        <v>391</v>
      </c>
      <c r="D282" s="67" t="s">
        <v>426</v>
      </c>
      <c r="E282" s="76" t="s">
        <v>183</v>
      </c>
      <c r="F282" s="69">
        <f>SUM(F283)</f>
        <v>21.2</v>
      </c>
    </row>
    <row r="283" spans="1:6" ht="21" customHeight="1">
      <c r="A283" s="9" t="s">
        <v>376</v>
      </c>
      <c r="B283" s="10" t="s">
        <v>644</v>
      </c>
      <c r="C283" s="10" t="s">
        <v>391</v>
      </c>
      <c r="D283" s="75" t="s">
        <v>426</v>
      </c>
      <c r="E283" s="77" t="s">
        <v>375</v>
      </c>
      <c r="F283" s="68">
        <v>21.2</v>
      </c>
    </row>
    <row r="284" spans="1:6" ht="30.75" customHeight="1">
      <c r="A284" s="5" t="s">
        <v>429</v>
      </c>
      <c r="B284" s="6" t="s">
        <v>644</v>
      </c>
      <c r="C284" s="7" t="s">
        <v>391</v>
      </c>
      <c r="D284" s="67" t="s">
        <v>428</v>
      </c>
      <c r="E284" s="76" t="s">
        <v>183</v>
      </c>
      <c r="F284" s="69">
        <f>SUM(F285)</f>
        <v>11377.2</v>
      </c>
    </row>
    <row r="285" spans="1:6" ht="21" customHeight="1">
      <c r="A285" s="9" t="s">
        <v>376</v>
      </c>
      <c r="B285" s="10" t="s">
        <v>644</v>
      </c>
      <c r="C285" s="10" t="s">
        <v>391</v>
      </c>
      <c r="D285" s="75" t="s">
        <v>428</v>
      </c>
      <c r="E285" s="77" t="s">
        <v>375</v>
      </c>
      <c r="F285" s="68">
        <f>SUM(Х!E289)</f>
        <v>11377.2</v>
      </c>
    </row>
    <row r="286" spans="1:6" ht="15.75">
      <c r="A286" s="5" t="s">
        <v>524</v>
      </c>
      <c r="B286" s="6" t="s">
        <v>644</v>
      </c>
      <c r="C286" s="7" t="s">
        <v>523</v>
      </c>
      <c r="D286" s="67" t="s">
        <v>183</v>
      </c>
      <c r="E286" s="76" t="s">
        <v>183</v>
      </c>
      <c r="F286" s="69">
        <f>SUM(F287+F296+F347+F358)</f>
        <v>135810.6</v>
      </c>
    </row>
    <row r="287" spans="1:6" ht="15.75">
      <c r="A287" s="5" t="s">
        <v>526</v>
      </c>
      <c r="B287" s="6" t="s">
        <v>644</v>
      </c>
      <c r="C287" s="7" t="s">
        <v>525</v>
      </c>
      <c r="D287" s="67" t="s">
        <v>183</v>
      </c>
      <c r="E287" s="76" t="s">
        <v>183</v>
      </c>
      <c r="F287" s="69">
        <f>SUM(F288)</f>
        <v>8143</v>
      </c>
    </row>
    <row r="288" spans="1:6" ht="15.75">
      <c r="A288" s="5" t="s">
        <v>528</v>
      </c>
      <c r="B288" s="6" t="s">
        <v>644</v>
      </c>
      <c r="C288" s="7" t="s">
        <v>525</v>
      </c>
      <c r="D288" s="67" t="s">
        <v>527</v>
      </c>
      <c r="E288" s="76" t="s">
        <v>183</v>
      </c>
      <c r="F288" s="69">
        <f>SUM(F290+F292+F294)</f>
        <v>8143</v>
      </c>
    </row>
    <row r="289" spans="1:6" ht="15.75">
      <c r="A289" s="5" t="s">
        <v>368</v>
      </c>
      <c r="B289" s="6" t="s">
        <v>644</v>
      </c>
      <c r="C289" s="7" t="s">
        <v>525</v>
      </c>
      <c r="D289" s="67" t="s">
        <v>529</v>
      </c>
      <c r="E289" s="76"/>
      <c r="F289" s="69">
        <f>SUM(F290+F292+F294)</f>
        <v>8143</v>
      </c>
    </row>
    <row r="290" spans="1:6" ht="26.25" customHeight="1">
      <c r="A290" s="5" t="s">
        <v>42</v>
      </c>
      <c r="B290" s="6" t="s">
        <v>644</v>
      </c>
      <c r="C290" s="7" t="s">
        <v>525</v>
      </c>
      <c r="D290" s="67" t="s">
        <v>41</v>
      </c>
      <c r="E290" s="76" t="s">
        <v>183</v>
      </c>
      <c r="F290" s="69">
        <f>SUM(F291)</f>
        <v>1.5</v>
      </c>
    </row>
    <row r="291" spans="1:6" ht="21" customHeight="1">
      <c r="A291" s="9" t="s">
        <v>376</v>
      </c>
      <c r="B291" s="103" t="s">
        <v>644</v>
      </c>
      <c r="C291" s="103" t="s">
        <v>525</v>
      </c>
      <c r="D291" s="122" t="s">
        <v>41</v>
      </c>
      <c r="E291" s="122" t="s">
        <v>375</v>
      </c>
      <c r="F291" s="123">
        <v>1.5</v>
      </c>
    </row>
    <row r="292" spans="1:6" ht="59.25" customHeight="1">
      <c r="A292" s="5" t="s">
        <v>412</v>
      </c>
      <c r="B292" s="6" t="s">
        <v>644</v>
      </c>
      <c r="C292" s="7" t="s">
        <v>525</v>
      </c>
      <c r="D292" s="67" t="s">
        <v>530</v>
      </c>
      <c r="E292" s="76" t="s">
        <v>183</v>
      </c>
      <c r="F292" s="69">
        <f>SUM(F293)</f>
        <v>67.5</v>
      </c>
    </row>
    <row r="293" spans="1:6" ht="22.5" customHeight="1">
      <c r="A293" s="9" t="s">
        <v>376</v>
      </c>
      <c r="B293" s="10" t="s">
        <v>644</v>
      </c>
      <c r="C293" s="10" t="s">
        <v>525</v>
      </c>
      <c r="D293" s="75" t="s">
        <v>530</v>
      </c>
      <c r="E293" s="77" t="s">
        <v>375</v>
      </c>
      <c r="F293" s="68">
        <f>SUM(Х!E417)</f>
        <v>67.5</v>
      </c>
    </row>
    <row r="294" spans="1:6" ht="31.5">
      <c r="A294" s="5" t="s">
        <v>532</v>
      </c>
      <c r="B294" s="6" t="s">
        <v>644</v>
      </c>
      <c r="C294" s="7" t="s">
        <v>525</v>
      </c>
      <c r="D294" s="67" t="s">
        <v>531</v>
      </c>
      <c r="E294" s="76" t="s">
        <v>183</v>
      </c>
      <c r="F294" s="69">
        <f>SUM(F295)</f>
        <v>8074</v>
      </c>
    </row>
    <row r="295" spans="1:6" ht="21" customHeight="1">
      <c r="A295" s="9" t="s">
        <v>376</v>
      </c>
      <c r="B295" s="10" t="s">
        <v>644</v>
      </c>
      <c r="C295" s="10" t="s">
        <v>525</v>
      </c>
      <c r="D295" s="75" t="s">
        <v>531</v>
      </c>
      <c r="E295" s="77" t="s">
        <v>375</v>
      </c>
      <c r="F295" s="68">
        <f>SUM(Х!E419)</f>
        <v>8074</v>
      </c>
    </row>
    <row r="296" spans="1:6" ht="15.75">
      <c r="A296" s="5" t="s">
        <v>534</v>
      </c>
      <c r="B296" s="6" t="s">
        <v>644</v>
      </c>
      <c r="C296" s="7" t="s">
        <v>533</v>
      </c>
      <c r="D296" s="67" t="s">
        <v>183</v>
      </c>
      <c r="E296" s="76" t="s">
        <v>183</v>
      </c>
      <c r="F296" s="69">
        <f>SUM(F297)</f>
        <v>112776.90000000001</v>
      </c>
    </row>
    <row r="297" spans="1:6" ht="15.75">
      <c r="A297" s="5" t="s">
        <v>536</v>
      </c>
      <c r="B297" s="6" t="s">
        <v>644</v>
      </c>
      <c r="C297" s="7" t="s">
        <v>533</v>
      </c>
      <c r="D297" s="67" t="s">
        <v>535</v>
      </c>
      <c r="E297" s="76" t="s">
        <v>183</v>
      </c>
      <c r="F297" s="69">
        <f>SUM(F302+F305+F308+F321+F326+F328+F330+F332+F298+F300)</f>
        <v>112776.90000000001</v>
      </c>
    </row>
    <row r="298" spans="1:6" ht="79.5" customHeight="1">
      <c r="A298" s="112" t="s">
        <v>13</v>
      </c>
      <c r="B298" s="109" t="s">
        <v>644</v>
      </c>
      <c r="C298" s="76" t="s">
        <v>533</v>
      </c>
      <c r="D298" s="7" t="s">
        <v>15</v>
      </c>
      <c r="E298" s="76"/>
      <c r="F298" s="69">
        <f>SUM(F299)</f>
        <v>95.1</v>
      </c>
    </row>
    <row r="299" spans="1:6" ht="15.75">
      <c r="A299" s="101" t="s">
        <v>290</v>
      </c>
      <c r="B299" s="10" t="s">
        <v>644</v>
      </c>
      <c r="C299" s="77" t="s">
        <v>533</v>
      </c>
      <c r="D299" s="10" t="s">
        <v>15</v>
      </c>
      <c r="E299" s="77" t="s">
        <v>289</v>
      </c>
      <c r="F299" s="68">
        <v>95.1</v>
      </c>
    </row>
    <row r="300" spans="1:6" ht="28.5" customHeight="1">
      <c r="A300" s="102" t="s">
        <v>14</v>
      </c>
      <c r="B300" s="109" t="s">
        <v>644</v>
      </c>
      <c r="C300" s="76" t="s">
        <v>533</v>
      </c>
      <c r="D300" s="7" t="s">
        <v>16</v>
      </c>
      <c r="E300" s="76"/>
      <c r="F300" s="69">
        <f>SUM(F301)</f>
        <v>86.4</v>
      </c>
    </row>
    <row r="301" spans="1:6" ht="15.75">
      <c r="A301" s="101" t="s">
        <v>290</v>
      </c>
      <c r="B301" s="10" t="s">
        <v>644</v>
      </c>
      <c r="C301" s="77" t="s">
        <v>533</v>
      </c>
      <c r="D301" s="10" t="s">
        <v>16</v>
      </c>
      <c r="E301" s="77" t="s">
        <v>289</v>
      </c>
      <c r="F301" s="68">
        <v>86.4</v>
      </c>
    </row>
    <row r="302" spans="1:6" ht="31.5">
      <c r="A302" s="5" t="s">
        <v>538</v>
      </c>
      <c r="B302" s="6" t="s">
        <v>644</v>
      </c>
      <c r="C302" s="7" t="s">
        <v>533</v>
      </c>
      <c r="D302" s="67" t="s">
        <v>537</v>
      </c>
      <c r="E302" s="76" t="s">
        <v>183</v>
      </c>
      <c r="F302" s="69">
        <f>SUM(F304)</f>
        <v>313.9</v>
      </c>
    </row>
    <row r="303" spans="1:6" ht="47.25">
      <c r="A303" s="5" t="s">
        <v>540</v>
      </c>
      <c r="B303" s="6" t="s">
        <v>644</v>
      </c>
      <c r="C303" s="7" t="s">
        <v>533</v>
      </c>
      <c r="D303" s="67" t="s">
        <v>539</v>
      </c>
      <c r="E303" s="76" t="s">
        <v>183</v>
      </c>
      <c r="F303" s="69">
        <f>SUM(F304)</f>
        <v>313.9</v>
      </c>
    </row>
    <row r="304" spans="1:6" ht="15.75">
      <c r="A304" s="9" t="s">
        <v>290</v>
      </c>
      <c r="B304" s="10" t="s">
        <v>644</v>
      </c>
      <c r="C304" s="10" t="s">
        <v>533</v>
      </c>
      <c r="D304" s="75" t="s">
        <v>539</v>
      </c>
      <c r="E304" s="77" t="s">
        <v>289</v>
      </c>
      <c r="F304" s="68">
        <v>313.9</v>
      </c>
    </row>
    <row r="305" spans="1:6" ht="31.5">
      <c r="A305" s="5" t="s">
        <v>542</v>
      </c>
      <c r="B305" s="6" t="s">
        <v>644</v>
      </c>
      <c r="C305" s="7" t="s">
        <v>533</v>
      </c>
      <c r="D305" s="67" t="s">
        <v>541</v>
      </c>
      <c r="E305" s="76" t="s">
        <v>183</v>
      </c>
      <c r="F305" s="69">
        <f>SUM(F307)</f>
        <v>950</v>
      </c>
    </row>
    <row r="306" spans="1:6" ht="31.5">
      <c r="A306" s="5" t="s">
        <v>544</v>
      </c>
      <c r="B306" s="6" t="s">
        <v>644</v>
      </c>
      <c r="C306" s="7" t="s">
        <v>533</v>
      </c>
      <c r="D306" s="67" t="s">
        <v>543</v>
      </c>
      <c r="E306" s="76" t="s">
        <v>183</v>
      </c>
      <c r="F306" s="69">
        <f>SUM(F307)</f>
        <v>950</v>
      </c>
    </row>
    <row r="307" spans="1:6" ht="15.75">
      <c r="A307" s="9" t="s">
        <v>290</v>
      </c>
      <c r="B307" s="10" t="s">
        <v>644</v>
      </c>
      <c r="C307" s="10" t="s">
        <v>533</v>
      </c>
      <c r="D307" s="75" t="s">
        <v>543</v>
      </c>
      <c r="E307" s="77" t="s">
        <v>289</v>
      </c>
      <c r="F307" s="68">
        <v>950</v>
      </c>
    </row>
    <row r="308" spans="1:6" ht="15.75">
      <c r="A308" s="5" t="s">
        <v>546</v>
      </c>
      <c r="B308" s="6" t="s">
        <v>644</v>
      </c>
      <c r="C308" s="7" t="s">
        <v>533</v>
      </c>
      <c r="D308" s="67" t="s">
        <v>545</v>
      </c>
      <c r="E308" s="76" t="s">
        <v>183</v>
      </c>
      <c r="F308" s="69">
        <f>SUM(F309+F311+F315+F317+F319+F313)</f>
        <v>17520</v>
      </c>
    </row>
    <row r="309" spans="1:6" ht="47.25">
      <c r="A309" s="5" t="s">
        <v>548</v>
      </c>
      <c r="B309" s="6" t="s">
        <v>644</v>
      </c>
      <c r="C309" s="7" t="s">
        <v>533</v>
      </c>
      <c r="D309" s="67" t="s">
        <v>547</v>
      </c>
      <c r="E309" s="76" t="s">
        <v>183</v>
      </c>
      <c r="F309" s="69">
        <f>SUM(F310)</f>
        <v>3343.8</v>
      </c>
    </row>
    <row r="310" spans="1:6" ht="15.75">
      <c r="A310" s="9" t="s">
        <v>290</v>
      </c>
      <c r="B310" s="10" t="s">
        <v>644</v>
      </c>
      <c r="C310" s="10" t="s">
        <v>533</v>
      </c>
      <c r="D310" s="75" t="s">
        <v>547</v>
      </c>
      <c r="E310" s="77" t="s">
        <v>289</v>
      </c>
      <c r="F310" s="68">
        <v>3343.8</v>
      </c>
    </row>
    <row r="311" spans="1:6" ht="45" customHeight="1">
      <c r="A311" s="5" t="s">
        <v>550</v>
      </c>
      <c r="B311" s="6" t="s">
        <v>644</v>
      </c>
      <c r="C311" s="7" t="s">
        <v>533</v>
      </c>
      <c r="D311" s="67" t="s">
        <v>549</v>
      </c>
      <c r="E311" s="76" t="s">
        <v>183</v>
      </c>
      <c r="F311" s="69">
        <f>SUM(F312)</f>
        <v>2213.2</v>
      </c>
    </row>
    <row r="312" spans="1:6" ht="15.75">
      <c r="A312" s="9" t="s">
        <v>290</v>
      </c>
      <c r="B312" s="10" t="s">
        <v>644</v>
      </c>
      <c r="C312" s="10" t="s">
        <v>533</v>
      </c>
      <c r="D312" s="75" t="s">
        <v>549</v>
      </c>
      <c r="E312" s="77" t="s">
        <v>289</v>
      </c>
      <c r="F312" s="68">
        <v>2213.2</v>
      </c>
    </row>
    <row r="313" spans="1:6" ht="31.5">
      <c r="A313" s="9" t="s">
        <v>18</v>
      </c>
      <c r="B313" s="6" t="s">
        <v>644</v>
      </c>
      <c r="C313" s="76" t="s">
        <v>533</v>
      </c>
      <c r="D313" s="76" t="s">
        <v>17</v>
      </c>
      <c r="E313" s="76" t="s">
        <v>183</v>
      </c>
      <c r="F313" s="69">
        <f>SUM(F314)</f>
        <v>8509.1</v>
      </c>
    </row>
    <row r="314" spans="1:6" ht="15.75">
      <c r="A314" s="101" t="s">
        <v>290</v>
      </c>
      <c r="B314" s="10" t="s">
        <v>644</v>
      </c>
      <c r="C314" s="77" t="s">
        <v>533</v>
      </c>
      <c r="D314" s="77" t="s">
        <v>17</v>
      </c>
      <c r="E314" s="77" t="s">
        <v>289</v>
      </c>
      <c r="F314" s="68">
        <v>8509.1</v>
      </c>
    </row>
    <row r="315" spans="1:6" ht="66" customHeight="1">
      <c r="A315" s="5" t="s">
        <v>552</v>
      </c>
      <c r="B315" s="6" t="s">
        <v>644</v>
      </c>
      <c r="C315" s="7" t="s">
        <v>533</v>
      </c>
      <c r="D315" s="67" t="s">
        <v>551</v>
      </c>
      <c r="E315" s="76" t="s">
        <v>183</v>
      </c>
      <c r="F315" s="69">
        <f>SUM(F316)</f>
        <v>312.8</v>
      </c>
    </row>
    <row r="316" spans="1:6" ht="15.75">
      <c r="A316" s="9" t="s">
        <v>290</v>
      </c>
      <c r="B316" s="10" t="s">
        <v>644</v>
      </c>
      <c r="C316" s="10" t="s">
        <v>533</v>
      </c>
      <c r="D316" s="75" t="s">
        <v>551</v>
      </c>
      <c r="E316" s="77" t="s">
        <v>289</v>
      </c>
      <c r="F316" s="68">
        <v>312.8</v>
      </c>
    </row>
    <row r="317" spans="1:6" ht="46.5" customHeight="1">
      <c r="A317" s="5" t="s">
        <v>554</v>
      </c>
      <c r="B317" s="6" t="s">
        <v>644</v>
      </c>
      <c r="C317" s="7" t="s">
        <v>533</v>
      </c>
      <c r="D317" s="67" t="s">
        <v>553</v>
      </c>
      <c r="E317" s="76" t="s">
        <v>183</v>
      </c>
      <c r="F317" s="69">
        <f>SUM(F318)</f>
        <v>2227.6</v>
      </c>
    </row>
    <row r="318" spans="1:6" ht="15.75">
      <c r="A318" s="9" t="s">
        <v>290</v>
      </c>
      <c r="B318" s="10" t="s">
        <v>644</v>
      </c>
      <c r="C318" s="10" t="s">
        <v>533</v>
      </c>
      <c r="D318" s="75" t="s">
        <v>553</v>
      </c>
      <c r="E318" s="77" t="s">
        <v>289</v>
      </c>
      <c r="F318" s="68">
        <f>SUM(Х!E446)</f>
        <v>2227.6</v>
      </c>
    </row>
    <row r="319" spans="1:6" ht="31.5">
      <c r="A319" s="5" t="s">
        <v>556</v>
      </c>
      <c r="B319" s="6" t="s">
        <v>644</v>
      </c>
      <c r="C319" s="7" t="s">
        <v>533</v>
      </c>
      <c r="D319" s="67" t="s">
        <v>555</v>
      </c>
      <c r="E319" s="76" t="s">
        <v>183</v>
      </c>
      <c r="F319" s="69">
        <f>SUM(F320)</f>
        <v>913.5</v>
      </c>
    </row>
    <row r="320" spans="1:6" ht="15.75">
      <c r="A320" s="9" t="s">
        <v>290</v>
      </c>
      <c r="B320" s="10" t="s">
        <v>644</v>
      </c>
      <c r="C320" s="10" t="s">
        <v>533</v>
      </c>
      <c r="D320" s="75" t="s">
        <v>555</v>
      </c>
      <c r="E320" s="77" t="s">
        <v>289</v>
      </c>
      <c r="F320" s="68">
        <v>913.5</v>
      </c>
    </row>
    <row r="321" spans="1:6" ht="47.25">
      <c r="A321" s="5" t="s">
        <v>558</v>
      </c>
      <c r="B321" s="6" t="s">
        <v>644</v>
      </c>
      <c r="C321" s="7" t="s">
        <v>533</v>
      </c>
      <c r="D321" s="67" t="s">
        <v>557</v>
      </c>
      <c r="E321" s="76" t="s">
        <v>183</v>
      </c>
      <c r="F321" s="69">
        <f>SUM(F324+F322)</f>
        <v>4328.3</v>
      </c>
    </row>
    <row r="322" spans="1:6" ht="54" customHeight="1">
      <c r="A322" s="46" t="s">
        <v>558</v>
      </c>
      <c r="B322" s="6" t="s">
        <v>644</v>
      </c>
      <c r="C322" s="20" t="s">
        <v>533</v>
      </c>
      <c r="D322" s="67" t="s">
        <v>557</v>
      </c>
      <c r="E322" s="20"/>
      <c r="F322" s="47">
        <f>SUM(F323)</f>
        <v>1980</v>
      </c>
    </row>
    <row r="323" spans="1:6" ht="16.5">
      <c r="A323" s="43" t="s">
        <v>290</v>
      </c>
      <c r="B323" s="10" t="s">
        <v>644</v>
      </c>
      <c r="C323" s="20" t="s">
        <v>533</v>
      </c>
      <c r="D323" s="67" t="s">
        <v>557</v>
      </c>
      <c r="E323" s="20" t="s">
        <v>289</v>
      </c>
      <c r="F323" s="47">
        <v>1980</v>
      </c>
    </row>
    <row r="324" spans="1:6" ht="53.25" customHeight="1">
      <c r="A324" s="46" t="s">
        <v>38</v>
      </c>
      <c r="B324" s="6" t="s">
        <v>644</v>
      </c>
      <c r="C324" s="7" t="s">
        <v>533</v>
      </c>
      <c r="D324" s="67" t="s">
        <v>559</v>
      </c>
      <c r="E324" s="76" t="s">
        <v>183</v>
      </c>
      <c r="F324" s="69">
        <f>SUM(F325)</f>
        <v>2348.3</v>
      </c>
    </row>
    <row r="325" spans="1:6" ht="15.75">
      <c r="A325" s="9" t="s">
        <v>290</v>
      </c>
      <c r="B325" s="10" t="s">
        <v>644</v>
      </c>
      <c r="C325" s="10" t="s">
        <v>533</v>
      </c>
      <c r="D325" s="75" t="s">
        <v>559</v>
      </c>
      <c r="E325" s="77" t="s">
        <v>289</v>
      </c>
      <c r="F325" s="68">
        <f>SUM(Х!E453)</f>
        <v>2348.3</v>
      </c>
    </row>
    <row r="326" spans="1:6" ht="47.25">
      <c r="A326" s="5" t="s">
        <v>561</v>
      </c>
      <c r="B326" s="6" t="s">
        <v>644</v>
      </c>
      <c r="C326" s="7" t="s">
        <v>533</v>
      </c>
      <c r="D326" s="67" t="s">
        <v>560</v>
      </c>
      <c r="E326" s="76" t="s">
        <v>183</v>
      </c>
      <c r="F326" s="69">
        <f>SUM(F327)</f>
        <v>5.5</v>
      </c>
    </row>
    <row r="327" spans="1:6" ht="15.75">
      <c r="A327" s="9" t="s">
        <v>290</v>
      </c>
      <c r="B327" s="10" t="s">
        <v>644</v>
      </c>
      <c r="C327" s="10" t="s">
        <v>533</v>
      </c>
      <c r="D327" s="75" t="s">
        <v>560</v>
      </c>
      <c r="E327" s="77" t="s">
        <v>289</v>
      </c>
      <c r="F327" s="68">
        <v>5.5</v>
      </c>
    </row>
    <row r="328" spans="1:6" ht="15.75">
      <c r="A328" s="5" t="s">
        <v>563</v>
      </c>
      <c r="B328" s="6" t="s">
        <v>644</v>
      </c>
      <c r="C328" s="7" t="s">
        <v>533</v>
      </c>
      <c r="D328" s="67" t="s">
        <v>562</v>
      </c>
      <c r="E328" s="76" t="s">
        <v>183</v>
      </c>
      <c r="F328" s="69">
        <f>SUM(F329)</f>
        <v>26755.7</v>
      </c>
    </row>
    <row r="329" spans="1:6" ht="15.75">
      <c r="A329" s="9" t="s">
        <v>290</v>
      </c>
      <c r="B329" s="10" t="s">
        <v>644</v>
      </c>
      <c r="C329" s="10" t="s">
        <v>533</v>
      </c>
      <c r="D329" s="75" t="s">
        <v>562</v>
      </c>
      <c r="E329" s="77" t="s">
        <v>289</v>
      </c>
      <c r="F329" s="68">
        <f>SUM(Х!E457)</f>
        <v>26755.7</v>
      </c>
    </row>
    <row r="330" spans="1:6" ht="31.5">
      <c r="A330" s="5" t="s">
        <v>565</v>
      </c>
      <c r="B330" s="6" t="s">
        <v>644</v>
      </c>
      <c r="C330" s="7" t="s">
        <v>533</v>
      </c>
      <c r="D330" s="67" t="s">
        <v>564</v>
      </c>
      <c r="E330" s="76" t="s">
        <v>183</v>
      </c>
      <c r="F330" s="69">
        <f>SUM(F331)</f>
        <v>22314.7</v>
      </c>
    </row>
    <row r="331" spans="1:6" ht="15.75">
      <c r="A331" s="9" t="s">
        <v>290</v>
      </c>
      <c r="B331" s="10" t="s">
        <v>644</v>
      </c>
      <c r="C331" s="10" t="s">
        <v>533</v>
      </c>
      <c r="D331" s="75" t="s">
        <v>564</v>
      </c>
      <c r="E331" s="77" t="s">
        <v>289</v>
      </c>
      <c r="F331" s="68">
        <v>22314.7</v>
      </c>
    </row>
    <row r="332" spans="1:6" ht="15.75">
      <c r="A332" s="5" t="s">
        <v>567</v>
      </c>
      <c r="B332" s="6" t="s">
        <v>644</v>
      </c>
      <c r="C332" s="7" t="s">
        <v>533</v>
      </c>
      <c r="D332" s="67" t="s">
        <v>566</v>
      </c>
      <c r="E332" s="76" t="s">
        <v>183</v>
      </c>
      <c r="F332" s="69">
        <f>SUM(F333+F335+F337+F341+F343+F339+F345)</f>
        <v>40407.3</v>
      </c>
    </row>
    <row r="333" spans="1:6" ht="15.75">
      <c r="A333" s="5" t="s">
        <v>569</v>
      </c>
      <c r="B333" s="6" t="s">
        <v>644</v>
      </c>
      <c r="C333" s="7" t="s">
        <v>533</v>
      </c>
      <c r="D333" s="67" t="s">
        <v>568</v>
      </c>
      <c r="E333" s="76" t="s">
        <v>183</v>
      </c>
      <c r="F333" s="69">
        <f>SUM(F334)</f>
        <v>9114.5</v>
      </c>
    </row>
    <row r="334" spans="1:6" ht="15.75">
      <c r="A334" s="9" t="s">
        <v>290</v>
      </c>
      <c r="B334" s="10" t="s">
        <v>644</v>
      </c>
      <c r="C334" s="10" t="s">
        <v>533</v>
      </c>
      <c r="D334" s="75" t="s">
        <v>568</v>
      </c>
      <c r="E334" s="77" t="s">
        <v>289</v>
      </c>
      <c r="F334" s="68">
        <v>9114.5</v>
      </c>
    </row>
    <row r="335" spans="1:6" ht="45.75" customHeight="1">
      <c r="A335" s="5" t="s">
        <v>571</v>
      </c>
      <c r="B335" s="6" t="s">
        <v>644</v>
      </c>
      <c r="C335" s="7" t="s">
        <v>533</v>
      </c>
      <c r="D335" s="67" t="s">
        <v>570</v>
      </c>
      <c r="E335" s="76" t="s">
        <v>183</v>
      </c>
      <c r="F335" s="69">
        <f>SUM(F336)</f>
        <v>6677.4</v>
      </c>
    </row>
    <row r="336" spans="1:6" ht="15.75">
      <c r="A336" s="9" t="s">
        <v>290</v>
      </c>
      <c r="B336" s="10" t="s">
        <v>644</v>
      </c>
      <c r="C336" s="10" t="s">
        <v>533</v>
      </c>
      <c r="D336" s="75" t="s">
        <v>570</v>
      </c>
      <c r="E336" s="77" t="s">
        <v>289</v>
      </c>
      <c r="F336" s="68">
        <v>6677.4</v>
      </c>
    </row>
    <row r="337" spans="1:6" ht="27.75" customHeight="1">
      <c r="A337" s="5" t="s">
        <v>573</v>
      </c>
      <c r="B337" s="6" t="s">
        <v>644</v>
      </c>
      <c r="C337" s="7" t="s">
        <v>533</v>
      </c>
      <c r="D337" s="67" t="s">
        <v>572</v>
      </c>
      <c r="E337" s="76" t="s">
        <v>183</v>
      </c>
      <c r="F337" s="69">
        <f>SUM(F338)</f>
        <v>5107.9</v>
      </c>
    </row>
    <row r="338" spans="1:6" ht="15.75">
      <c r="A338" s="9" t="s">
        <v>290</v>
      </c>
      <c r="B338" s="10" t="s">
        <v>644</v>
      </c>
      <c r="C338" s="10" t="s">
        <v>533</v>
      </c>
      <c r="D338" s="75" t="s">
        <v>572</v>
      </c>
      <c r="E338" s="77" t="s">
        <v>289</v>
      </c>
      <c r="F338" s="68">
        <v>5107.9</v>
      </c>
    </row>
    <row r="339" spans="1:6" ht="47.25">
      <c r="A339" s="101" t="s">
        <v>20</v>
      </c>
      <c r="B339" s="6" t="s">
        <v>644</v>
      </c>
      <c r="C339" s="76" t="s">
        <v>533</v>
      </c>
      <c r="D339" s="76" t="s">
        <v>19</v>
      </c>
      <c r="E339" s="76" t="s">
        <v>183</v>
      </c>
      <c r="F339" s="69">
        <f>SUM(F340)</f>
        <v>18783.8</v>
      </c>
    </row>
    <row r="340" spans="1:7" ht="21.75" customHeight="1">
      <c r="A340" s="101" t="s">
        <v>290</v>
      </c>
      <c r="B340" s="10" t="s">
        <v>644</v>
      </c>
      <c r="C340" s="77" t="s">
        <v>533</v>
      </c>
      <c r="D340" s="77" t="s">
        <v>19</v>
      </c>
      <c r="E340" s="77" t="s">
        <v>289</v>
      </c>
      <c r="F340" s="144">
        <v>18783.8</v>
      </c>
      <c r="G340">
        <v>-1</v>
      </c>
    </row>
    <row r="341" spans="1:6" ht="47.25" customHeight="1">
      <c r="A341" s="5" t="s">
        <v>575</v>
      </c>
      <c r="B341" s="6" t="s">
        <v>644</v>
      </c>
      <c r="C341" s="7" t="s">
        <v>533</v>
      </c>
      <c r="D341" s="67" t="s">
        <v>574</v>
      </c>
      <c r="E341" s="76" t="s">
        <v>183</v>
      </c>
      <c r="F341" s="69">
        <f>SUM(F342)</f>
        <v>141</v>
      </c>
    </row>
    <row r="342" spans="1:6" ht="15.75">
      <c r="A342" s="9" t="s">
        <v>290</v>
      </c>
      <c r="B342" s="10" t="s">
        <v>644</v>
      </c>
      <c r="C342" s="10" t="s">
        <v>533</v>
      </c>
      <c r="D342" s="75" t="s">
        <v>574</v>
      </c>
      <c r="E342" s="77" t="s">
        <v>289</v>
      </c>
      <c r="F342" s="68">
        <v>141</v>
      </c>
    </row>
    <row r="343" spans="1:6" ht="48" customHeight="1">
      <c r="A343" s="5" t="s">
        <v>577</v>
      </c>
      <c r="B343" s="6" t="s">
        <v>644</v>
      </c>
      <c r="C343" s="7" t="s">
        <v>533</v>
      </c>
      <c r="D343" s="67" t="s">
        <v>576</v>
      </c>
      <c r="E343" s="76" t="s">
        <v>183</v>
      </c>
      <c r="F343" s="69">
        <f>SUM(F344)</f>
        <v>85.7</v>
      </c>
    </row>
    <row r="344" spans="1:6" ht="15.75">
      <c r="A344" s="9" t="s">
        <v>290</v>
      </c>
      <c r="B344" s="10" t="s">
        <v>644</v>
      </c>
      <c r="C344" s="10" t="s">
        <v>533</v>
      </c>
      <c r="D344" s="75" t="s">
        <v>576</v>
      </c>
      <c r="E344" s="77" t="s">
        <v>289</v>
      </c>
      <c r="F344" s="68">
        <v>85.7</v>
      </c>
    </row>
    <row r="345" spans="1:6" ht="47.25">
      <c r="A345" s="101" t="s">
        <v>22</v>
      </c>
      <c r="B345" s="6" t="s">
        <v>644</v>
      </c>
      <c r="C345" s="76" t="s">
        <v>533</v>
      </c>
      <c r="D345" s="76" t="s">
        <v>21</v>
      </c>
      <c r="E345" s="76" t="s">
        <v>183</v>
      </c>
      <c r="F345" s="69">
        <f>SUM(F346)</f>
        <v>497</v>
      </c>
    </row>
    <row r="346" spans="1:6" ht="15.75">
      <c r="A346" s="101" t="s">
        <v>290</v>
      </c>
      <c r="B346" s="10" t="s">
        <v>644</v>
      </c>
      <c r="C346" s="77" t="s">
        <v>533</v>
      </c>
      <c r="D346" s="77" t="s">
        <v>21</v>
      </c>
      <c r="E346" s="77" t="s">
        <v>289</v>
      </c>
      <c r="F346" s="68">
        <f>SUM(Х!E474)</f>
        <v>497</v>
      </c>
    </row>
    <row r="347" spans="1:6" ht="15.75">
      <c r="A347" s="5" t="s">
        <v>584</v>
      </c>
      <c r="B347" s="6" t="s">
        <v>644</v>
      </c>
      <c r="C347" s="7" t="s">
        <v>583</v>
      </c>
      <c r="D347" s="67" t="s">
        <v>183</v>
      </c>
      <c r="E347" s="76" t="s">
        <v>183</v>
      </c>
      <c r="F347" s="69">
        <f>SUM(F349)</f>
        <v>5804.099999999999</v>
      </c>
    </row>
    <row r="348" spans="1:6" ht="15.75">
      <c r="A348" s="5" t="s">
        <v>438</v>
      </c>
      <c r="B348" s="6" t="s">
        <v>644</v>
      </c>
      <c r="C348" s="7" t="s">
        <v>583</v>
      </c>
      <c r="D348" s="67" t="s">
        <v>437</v>
      </c>
      <c r="E348" s="76" t="s">
        <v>183</v>
      </c>
      <c r="F348" s="69">
        <f>SUM(F349)</f>
        <v>5804.099999999999</v>
      </c>
    </row>
    <row r="349" spans="1:6" ht="33" customHeight="1">
      <c r="A349" s="5" t="s">
        <v>590</v>
      </c>
      <c r="B349" s="6" t="s">
        <v>644</v>
      </c>
      <c r="C349" s="7" t="s">
        <v>583</v>
      </c>
      <c r="D349" s="67" t="s">
        <v>589</v>
      </c>
      <c r="E349" s="76" t="s">
        <v>183</v>
      </c>
      <c r="F349" s="69">
        <f>SUM(F352+F354+F356+F350)</f>
        <v>5804.099999999999</v>
      </c>
    </row>
    <row r="350" spans="1:6" ht="33" customHeight="1">
      <c r="A350" s="101" t="s">
        <v>590</v>
      </c>
      <c r="B350" s="77" t="s">
        <v>644</v>
      </c>
      <c r="C350" s="77" t="s">
        <v>583</v>
      </c>
      <c r="D350" s="77" t="s">
        <v>589</v>
      </c>
      <c r="E350" s="77" t="s">
        <v>183</v>
      </c>
      <c r="F350" s="68">
        <f>SUM(F351)</f>
        <v>300</v>
      </c>
    </row>
    <row r="351" spans="1:6" ht="18.75" customHeight="1">
      <c r="A351" s="101" t="s">
        <v>290</v>
      </c>
      <c r="B351" s="77" t="s">
        <v>644</v>
      </c>
      <c r="C351" s="77" t="s">
        <v>583</v>
      </c>
      <c r="D351" s="77" t="s">
        <v>589</v>
      </c>
      <c r="E351" s="77" t="s">
        <v>289</v>
      </c>
      <c r="F351" s="68">
        <v>300</v>
      </c>
    </row>
    <row r="352" spans="1:6" ht="17.25" customHeight="1">
      <c r="A352" s="5" t="s">
        <v>592</v>
      </c>
      <c r="B352" s="6" t="s">
        <v>644</v>
      </c>
      <c r="C352" s="7" t="s">
        <v>583</v>
      </c>
      <c r="D352" s="67" t="s">
        <v>591</v>
      </c>
      <c r="E352" s="76" t="s">
        <v>183</v>
      </c>
      <c r="F352" s="69">
        <f>SUM(F353)</f>
        <v>607.3</v>
      </c>
    </row>
    <row r="353" spans="1:6" ht="47.25" customHeight="1">
      <c r="A353" s="9" t="s">
        <v>594</v>
      </c>
      <c r="B353" s="10" t="s">
        <v>644</v>
      </c>
      <c r="C353" s="10" t="s">
        <v>583</v>
      </c>
      <c r="D353" s="75" t="s">
        <v>591</v>
      </c>
      <c r="E353" s="77" t="s">
        <v>593</v>
      </c>
      <c r="F353" s="68">
        <v>607.3</v>
      </c>
    </row>
    <row r="354" spans="1:6" ht="15.75">
      <c r="A354" s="5" t="s">
        <v>596</v>
      </c>
      <c r="B354" s="6" t="s">
        <v>644</v>
      </c>
      <c r="C354" s="7" t="s">
        <v>583</v>
      </c>
      <c r="D354" s="67" t="s">
        <v>595</v>
      </c>
      <c r="E354" s="76" t="s">
        <v>183</v>
      </c>
      <c r="F354" s="69">
        <f>SUM(F355)</f>
        <v>745.4</v>
      </c>
    </row>
    <row r="355" spans="1:6" ht="48.75" customHeight="1">
      <c r="A355" s="9" t="s">
        <v>594</v>
      </c>
      <c r="B355" s="10" t="s">
        <v>644</v>
      </c>
      <c r="C355" s="10" t="s">
        <v>583</v>
      </c>
      <c r="D355" s="75" t="s">
        <v>595</v>
      </c>
      <c r="E355" s="77" t="s">
        <v>593</v>
      </c>
      <c r="F355" s="68">
        <f>SUM(Х!E498)</f>
        <v>745.4</v>
      </c>
    </row>
    <row r="356" spans="1:6" ht="18.75" customHeight="1">
      <c r="A356" s="5" t="s">
        <v>598</v>
      </c>
      <c r="B356" s="6" t="s">
        <v>644</v>
      </c>
      <c r="C356" s="7" t="s">
        <v>583</v>
      </c>
      <c r="D356" s="67" t="s">
        <v>597</v>
      </c>
      <c r="E356" s="76" t="s">
        <v>183</v>
      </c>
      <c r="F356" s="69">
        <f>SUM(F357)</f>
        <v>4151.4</v>
      </c>
    </row>
    <row r="357" spans="1:6" ht="47.25" customHeight="1">
      <c r="A357" s="9" t="s">
        <v>594</v>
      </c>
      <c r="B357" s="10" t="s">
        <v>644</v>
      </c>
      <c r="C357" s="10" t="s">
        <v>583</v>
      </c>
      <c r="D357" s="75" t="s">
        <v>597</v>
      </c>
      <c r="E357" s="77" t="s">
        <v>593</v>
      </c>
      <c r="F357" s="68">
        <v>4151.4</v>
      </c>
    </row>
    <row r="358" spans="1:6" ht="14.25" customHeight="1">
      <c r="A358" s="5" t="s">
        <v>600</v>
      </c>
      <c r="B358" s="6" t="s">
        <v>644</v>
      </c>
      <c r="C358" s="7" t="s">
        <v>599</v>
      </c>
      <c r="D358" s="67" t="s">
        <v>183</v>
      </c>
      <c r="E358" s="76" t="s">
        <v>183</v>
      </c>
      <c r="F358" s="69">
        <f>SUM(F359+F370+F367)</f>
        <v>9086.6</v>
      </c>
    </row>
    <row r="359" spans="1:6" ht="53.25" customHeight="1">
      <c r="A359" s="5" t="s">
        <v>193</v>
      </c>
      <c r="B359" s="6" t="s">
        <v>644</v>
      </c>
      <c r="C359" s="7" t="s">
        <v>599</v>
      </c>
      <c r="D359" s="67" t="s">
        <v>192</v>
      </c>
      <c r="E359" s="76" t="s">
        <v>183</v>
      </c>
      <c r="F359" s="69">
        <f>SUM(F360)</f>
        <v>7366.8</v>
      </c>
    </row>
    <row r="360" spans="1:6" ht="15.75">
      <c r="A360" s="5" t="s">
        <v>201</v>
      </c>
      <c r="B360" s="6" t="s">
        <v>644</v>
      </c>
      <c r="C360" s="7" t="s">
        <v>599</v>
      </c>
      <c r="D360" s="67" t="s">
        <v>200</v>
      </c>
      <c r="E360" s="76" t="s">
        <v>183</v>
      </c>
      <c r="F360" s="69">
        <f>SUM(F361+F363+F365)</f>
        <v>7366.8</v>
      </c>
    </row>
    <row r="361" spans="1:6" ht="48.75" customHeight="1">
      <c r="A361" s="5" t="s">
        <v>602</v>
      </c>
      <c r="B361" s="6" t="s">
        <v>644</v>
      </c>
      <c r="C361" s="7" t="s">
        <v>599</v>
      </c>
      <c r="D361" s="67" t="s">
        <v>601</v>
      </c>
      <c r="E361" s="76" t="s">
        <v>183</v>
      </c>
      <c r="F361" s="69">
        <f>SUM(F362)</f>
        <v>1258.1</v>
      </c>
    </row>
    <row r="362" spans="1:6" ht="15.75">
      <c r="A362" s="9" t="s">
        <v>197</v>
      </c>
      <c r="B362" s="10" t="s">
        <v>644</v>
      </c>
      <c r="C362" s="10" t="s">
        <v>599</v>
      </c>
      <c r="D362" s="75" t="s">
        <v>601</v>
      </c>
      <c r="E362" s="77" t="s">
        <v>196</v>
      </c>
      <c r="F362" s="68">
        <v>1258.1</v>
      </c>
    </row>
    <row r="363" spans="1:6" ht="37.5" customHeight="1">
      <c r="A363" s="5" t="s">
        <v>604</v>
      </c>
      <c r="B363" s="6" t="s">
        <v>644</v>
      </c>
      <c r="C363" s="7" t="s">
        <v>599</v>
      </c>
      <c r="D363" s="67" t="s">
        <v>603</v>
      </c>
      <c r="E363" s="76" t="s">
        <v>183</v>
      </c>
      <c r="F363" s="69">
        <f>SUM(F364)</f>
        <v>5509.5</v>
      </c>
    </row>
    <row r="364" spans="1:6" ht="15.75">
      <c r="A364" s="9" t="s">
        <v>197</v>
      </c>
      <c r="B364" s="10" t="s">
        <v>644</v>
      </c>
      <c r="C364" s="10" t="s">
        <v>599</v>
      </c>
      <c r="D364" s="75" t="s">
        <v>603</v>
      </c>
      <c r="E364" s="77" t="s">
        <v>196</v>
      </c>
      <c r="F364" s="68">
        <f>SUM(Х!E509)</f>
        <v>5509.5</v>
      </c>
    </row>
    <row r="365" spans="1:6" ht="15.75">
      <c r="A365" s="5" t="s">
        <v>606</v>
      </c>
      <c r="B365" s="6" t="s">
        <v>644</v>
      </c>
      <c r="C365" s="7" t="s">
        <v>599</v>
      </c>
      <c r="D365" s="67" t="s">
        <v>605</v>
      </c>
      <c r="E365" s="76" t="s">
        <v>183</v>
      </c>
      <c r="F365" s="69">
        <f>SUM(F366)</f>
        <v>599.1999999999999</v>
      </c>
    </row>
    <row r="366" spans="1:6" ht="15.75">
      <c r="A366" s="9" t="s">
        <v>197</v>
      </c>
      <c r="B366" s="10" t="s">
        <v>644</v>
      </c>
      <c r="C366" s="10" t="s">
        <v>599</v>
      </c>
      <c r="D366" s="75" t="s">
        <v>605</v>
      </c>
      <c r="E366" s="77" t="s">
        <v>196</v>
      </c>
      <c r="F366" s="68">
        <f>SUM(Х!E511)</f>
        <v>599.1999999999999</v>
      </c>
    </row>
    <row r="367" spans="1:6" ht="15.75">
      <c r="A367" s="115" t="s">
        <v>231</v>
      </c>
      <c r="B367" s="116" t="s">
        <v>644</v>
      </c>
      <c r="C367" s="116" t="s">
        <v>599</v>
      </c>
      <c r="D367" s="117" t="s">
        <v>232</v>
      </c>
      <c r="E367" s="117" t="s">
        <v>183</v>
      </c>
      <c r="F367" s="118">
        <f>SUM(F369)</f>
        <v>10.5</v>
      </c>
    </row>
    <row r="368" spans="1:6" ht="15.75">
      <c r="A368" s="115" t="s">
        <v>234</v>
      </c>
      <c r="B368" s="116" t="s">
        <v>644</v>
      </c>
      <c r="C368" s="116" t="s">
        <v>599</v>
      </c>
      <c r="D368" s="117" t="s">
        <v>233</v>
      </c>
      <c r="E368" s="117" t="s">
        <v>183</v>
      </c>
      <c r="F368" s="118">
        <f>SUM(F369)</f>
        <v>10.5</v>
      </c>
    </row>
    <row r="369" spans="1:6" ht="15.75">
      <c r="A369" s="107" t="s">
        <v>197</v>
      </c>
      <c r="B369" s="119" t="s">
        <v>644</v>
      </c>
      <c r="C369" s="119" t="s">
        <v>599</v>
      </c>
      <c r="D369" s="119" t="s">
        <v>233</v>
      </c>
      <c r="E369" s="119" t="s">
        <v>196</v>
      </c>
      <c r="F369" s="120">
        <v>10.5</v>
      </c>
    </row>
    <row r="370" spans="1:6" ht="15.75">
      <c r="A370" s="5" t="s">
        <v>260</v>
      </c>
      <c r="B370" s="6" t="s">
        <v>644</v>
      </c>
      <c r="C370" s="7" t="s">
        <v>599</v>
      </c>
      <c r="D370" s="67" t="s">
        <v>259</v>
      </c>
      <c r="E370" s="76" t="s">
        <v>183</v>
      </c>
      <c r="F370" s="69">
        <f>SUM(F371)</f>
        <v>1709.3</v>
      </c>
    </row>
    <row r="371" spans="1:6" ht="31.5">
      <c r="A371" s="5" t="s">
        <v>608</v>
      </c>
      <c r="B371" s="6" t="s">
        <v>644</v>
      </c>
      <c r="C371" s="7" t="s">
        <v>599</v>
      </c>
      <c r="D371" s="67" t="s">
        <v>607</v>
      </c>
      <c r="E371" s="76" t="s">
        <v>183</v>
      </c>
      <c r="F371" s="69">
        <f>SUM(F372+F374)</f>
        <v>1709.3</v>
      </c>
    </row>
    <row r="372" spans="1:6" ht="31.5" customHeight="1">
      <c r="A372" s="5" t="s">
        <v>608</v>
      </c>
      <c r="B372" s="6" t="s">
        <v>644</v>
      </c>
      <c r="C372" s="7" t="s">
        <v>599</v>
      </c>
      <c r="D372" s="67" t="s">
        <v>607</v>
      </c>
      <c r="E372" s="76" t="s">
        <v>183</v>
      </c>
      <c r="F372" s="69">
        <f>SUM(F373)</f>
        <v>1459.3</v>
      </c>
    </row>
    <row r="373" spans="1:6" ht="15.75">
      <c r="A373" s="9" t="s">
        <v>546</v>
      </c>
      <c r="B373" s="10" t="s">
        <v>644</v>
      </c>
      <c r="C373" s="10" t="s">
        <v>599</v>
      </c>
      <c r="D373" s="75" t="s">
        <v>607</v>
      </c>
      <c r="E373" s="77" t="s">
        <v>580</v>
      </c>
      <c r="F373" s="68">
        <f>SUM(Х!E517)</f>
        <v>1459.3</v>
      </c>
    </row>
    <row r="374" spans="1:6" ht="15.75">
      <c r="A374" s="5" t="s">
        <v>610</v>
      </c>
      <c r="B374" s="6" t="s">
        <v>644</v>
      </c>
      <c r="C374" s="7" t="s">
        <v>599</v>
      </c>
      <c r="D374" s="67" t="s">
        <v>609</v>
      </c>
      <c r="E374" s="76" t="s">
        <v>183</v>
      </c>
      <c r="F374" s="69">
        <f>SUM(F375)</f>
        <v>250</v>
      </c>
    </row>
    <row r="375" spans="1:6" ht="16.5" thickBot="1">
      <c r="A375" s="51" t="s">
        <v>546</v>
      </c>
      <c r="B375" s="52" t="s">
        <v>644</v>
      </c>
      <c r="C375" s="52" t="s">
        <v>599</v>
      </c>
      <c r="D375" s="64" t="s">
        <v>609</v>
      </c>
      <c r="E375" s="78" t="s">
        <v>580</v>
      </c>
      <c r="F375" s="70">
        <f>SUM(Х!E519)</f>
        <v>250</v>
      </c>
    </row>
    <row r="376" spans="1:6" ht="16.5" thickBot="1">
      <c r="A376" s="58" t="s">
        <v>645</v>
      </c>
      <c r="B376" s="59" t="s">
        <v>646</v>
      </c>
      <c r="C376" s="60" t="s">
        <v>183</v>
      </c>
      <c r="D376" s="60" t="s">
        <v>183</v>
      </c>
      <c r="E376" s="60" t="s">
        <v>183</v>
      </c>
      <c r="F376" s="61">
        <f>SUM(F377)</f>
        <v>836.6</v>
      </c>
    </row>
    <row r="377" spans="1:6" ht="15.75">
      <c r="A377" s="54" t="s">
        <v>189</v>
      </c>
      <c r="B377" s="55" t="s">
        <v>646</v>
      </c>
      <c r="C377" s="56" t="s">
        <v>188</v>
      </c>
      <c r="D377" s="56" t="s">
        <v>183</v>
      </c>
      <c r="E377" s="56" t="s">
        <v>183</v>
      </c>
      <c r="F377" s="57">
        <f>SUM(F378+F385)</f>
        <v>836.6</v>
      </c>
    </row>
    <row r="378" spans="1:6" ht="30" customHeight="1">
      <c r="A378" s="5" t="s">
        <v>215</v>
      </c>
      <c r="B378" s="6" t="s">
        <v>646</v>
      </c>
      <c r="C378" s="7" t="s">
        <v>214</v>
      </c>
      <c r="D378" s="7" t="s">
        <v>183</v>
      </c>
      <c r="E378" s="7" t="s">
        <v>183</v>
      </c>
      <c r="F378" s="8">
        <f>SUM(F379)</f>
        <v>835.9</v>
      </c>
    </row>
    <row r="379" spans="1:6" ht="46.5" customHeight="1">
      <c r="A379" s="5" t="s">
        <v>193</v>
      </c>
      <c r="B379" s="6" t="s">
        <v>646</v>
      </c>
      <c r="C379" s="7" t="s">
        <v>214</v>
      </c>
      <c r="D379" s="7" t="s">
        <v>192</v>
      </c>
      <c r="E379" s="7" t="s">
        <v>183</v>
      </c>
      <c r="F379" s="8">
        <f>SUM(F380+F383)</f>
        <v>835.9</v>
      </c>
    </row>
    <row r="380" spans="1:6" ht="15.75">
      <c r="A380" s="5" t="s">
        <v>201</v>
      </c>
      <c r="B380" s="6" t="s">
        <v>646</v>
      </c>
      <c r="C380" s="7" t="s">
        <v>214</v>
      </c>
      <c r="D380" s="7" t="s">
        <v>200</v>
      </c>
      <c r="E380" s="7" t="s">
        <v>183</v>
      </c>
      <c r="F380" s="8">
        <f>SUM(F382)</f>
        <v>500.2</v>
      </c>
    </row>
    <row r="381" spans="1:6" ht="15.75">
      <c r="A381" s="5" t="s">
        <v>219</v>
      </c>
      <c r="B381" s="6" t="s">
        <v>646</v>
      </c>
      <c r="C381" s="7" t="s">
        <v>214</v>
      </c>
      <c r="D381" s="7" t="s">
        <v>218</v>
      </c>
      <c r="E381" s="7" t="s">
        <v>183</v>
      </c>
      <c r="F381" s="8">
        <f>SUM(F382)</f>
        <v>500.2</v>
      </c>
    </row>
    <row r="382" spans="1:6" ht="15.75">
      <c r="A382" s="9" t="s">
        <v>197</v>
      </c>
      <c r="B382" s="10" t="s">
        <v>646</v>
      </c>
      <c r="C382" s="10" t="s">
        <v>214</v>
      </c>
      <c r="D382" s="10" t="s">
        <v>218</v>
      </c>
      <c r="E382" s="10" t="s">
        <v>196</v>
      </c>
      <c r="F382" s="11">
        <v>500.2</v>
      </c>
    </row>
    <row r="383" spans="1:6" ht="30" customHeight="1">
      <c r="A383" s="5" t="s">
        <v>221</v>
      </c>
      <c r="B383" s="6" t="s">
        <v>646</v>
      </c>
      <c r="C383" s="7" t="s">
        <v>214</v>
      </c>
      <c r="D383" s="7" t="s">
        <v>220</v>
      </c>
      <c r="E383" s="7" t="s">
        <v>183</v>
      </c>
      <c r="F383" s="8">
        <f>SUM(F384)</f>
        <v>335.7</v>
      </c>
    </row>
    <row r="384" spans="1:6" ht="15.75">
      <c r="A384" s="9" t="s">
        <v>197</v>
      </c>
      <c r="B384" s="10" t="s">
        <v>646</v>
      </c>
      <c r="C384" s="10" t="s">
        <v>214</v>
      </c>
      <c r="D384" s="10" t="s">
        <v>220</v>
      </c>
      <c r="E384" s="10" t="s">
        <v>196</v>
      </c>
      <c r="F384" s="11">
        <v>335.7</v>
      </c>
    </row>
    <row r="385" spans="1:6" ht="15.75">
      <c r="A385" s="5" t="s">
        <v>238</v>
      </c>
      <c r="B385" s="6" t="s">
        <v>646</v>
      </c>
      <c r="C385" s="7" t="s">
        <v>237</v>
      </c>
      <c r="D385" s="7" t="s">
        <v>183</v>
      </c>
      <c r="E385" s="7" t="s">
        <v>183</v>
      </c>
      <c r="F385" s="8">
        <f>SUM(F387)</f>
        <v>0.7</v>
      </c>
    </row>
    <row r="386" spans="1:6" ht="15.75">
      <c r="A386" s="5" t="s">
        <v>258</v>
      </c>
      <c r="B386" s="6" t="s">
        <v>646</v>
      </c>
      <c r="C386" s="7" t="s">
        <v>237</v>
      </c>
      <c r="D386" s="7" t="s">
        <v>257</v>
      </c>
      <c r="E386" s="7" t="s">
        <v>183</v>
      </c>
      <c r="F386" s="8">
        <f>SUM(F387)</f>
        <v>0.7</v>
      </c>
    </row>
    <row r="387" spans="1:6" ht="16.5" thickBot="1">
      <c r="A387" s="51" t="s">
        <v>197</v>
      </c>
      <c r="B387" s="52" t="s">
        <v>646</v>
      </c>
      <c r="C387" s="52" t="s">
        <v>237</v>
      </c>
      <c r="D387" s="52" t="s">
        <v>257</v>
      </c>
      <c r="E387" s="52" t="s">
        <v>196</v>
      </c>
      <c r="F387" s="53">
        <v>0.7</v>
      </c>
    </row>
    <row r="388" spans="1:6" ht="32.25" thickBot="1">
      <c r="A388" s="58" t="s">
        <v>647</v>
      </c>
      <c r="B388" s="59" t="s">
        <v>648</v>
      </c>
      <c r="C388" s="60" t="s">
        <v>183</v>
      </c>
      <c r="D388" s="60" t="s">
        <v>183</v>
      </c>
      <c r="E388" s="60" t="s">
        <v>183</v>
      </c>
      <c r="F388" s="61">
        <f>SUM(F389+F394+F461+F466+F472)</f>
        <v>60805.3</v>
      </c>
    </row>
    <row r="389" spans="1:6" ht="31.5">
      <c r="A389" s="54" t="s">
        <v>270</v>
      </c>
      <c r="B389" s="55" t="s">
        <v>648</v>
      </c>
      <c r="C389" s="56" t="s">
        <v>269</v>
      </c>
      <c r="D389" s="56" t="s">
        <v>183</v>
      </c>
      <c r="E389" s="56" t="s">
        <v>183</v>
      </c>
      <c r="F389" s="57">
        <f>SUM(F393)</f>
        <v>169.2</v>
      </c>
    </row>
    <row r="390" spans="1:6" ht="31.5" customHeight="1">
      <c r="A390" s="5" t="s">
        <v>296</v>
      </c>
      <c r="B390" s="6" t="s">
        <v>648</v>
      </c>
      <c r="C390" s="7" t="s">
        <v>295</v>
      </c>
      <c r="D390" s="7" t="s">
        <v>183</v>
      </c>
      <c r="E390" s="7" t="s">
        <v>183</v>
      </c>
      <c r="F390" s="8">
        <f>SUM(F393)</f>
        <v>169.2</v>
      </c>
    </row>
    <row r="391" spans="1:6" ht="15.75">
      <c r="A391" s="5" t="s">
        <v>231</v>
      </c>
      <c r="B391" s="6" t="s">
        <v>648</v>
      </c>
      <c r="C391" s="7" t="s">
        <v>295</v>
      </c>
      <c r="D391" s="7" t="s">
        <v>232</v>
      </c>
      <c r="E391" s="7" t="s">
        <v>183</v>
      </c>
      <c r="F391" s="8">
        <f>SUM(F393)</f>
        <v>169.2</v>
      </c>
    </row>
    <row r="392" spans="1:6" ht="15.75">
      <c r="A392" s="5" t="s">
        <v>234</v>
      </c>
      <c r="B392" s="6" t="s">
        <v>648</v>
      </c>
      <c r="C392" s="7" t="s">
        <v>295</v>
      </c>
      <c r="D392" s="7" t="s">
        <v>233</v>
      </c>
      <c r="E392" s="7" t="s">
        <v>183</v>
      </c>
      <c r="F392" s="8">
        <f>SUM(F393)</f>
        <v>169.2</v>
      </c>
    </row>
    <row r="393" spans="1:6" ht="15.75">
      <c r="A393" s="9" t="s">
        <v>197</v>
      </c>
      <c r="B393" s="10" t="s">
        <v>648</v>
      </c>
      <c r="C393" s="10" t="s">
        <v>295</v>
      </c>
      <c r="D393" s="10" t="s">
        <v>233</v>
      </c>
      <c r="E393" s="10" t="s">
        <v>196</v>
      </c>
      <c r="F393" s="11">
        <v>169.2</v>
      </c>
    </row>
    <row r="394" spans="1:6" ht="21" customHeight="1">
      <c r="A394" s="5" t="s">
        <v>315</v>
      </c>
      <c r="B394" s="6" t="s">
        <v>648</v>
      </c>
      <c r="C394" s="7" t="s">
        <v>314</v>
      </c>
      <c r="D394" s="7" t="s">
        <v>183</v>
      </c>
      <c r="E394" s="7" t="s">
        <v>183</v>
      </c>
      <c r="F394" s="8">
        <f>SUM(F395+F409+F424+F447)</f>
        <v>59381.700000000004</v>
      </c>
    </row>
    <row r="395" spans="1:6" ht="15.75">
      <c r="A395" s="5" t="s">
        <v>317</v>
      </c>
      <c r="B395" s="6" t="s">
        <v>648</v>
      </c>
      <c r="C395" s="7" t="s">
        <v>316</v>
      </c>
      <c r="D395" s="7" t="s">
        <v>183</v>
      </c>
      <c r="E395" s="7" t="s">
        <v>183</v>
      </c>
      <c r="F395" s="8">
        <f>SUM(F396+F400)</f>
        <v>998.8</v>
      </c>
    </row>
    <row r="396" spans="1:6" ht="18" customHeight="1">
      <c r="A396" s="5" t="s">
        <v>614</v>
      </c>
      <c r="B396" s="6" t="s">
        <v>648</v>
      </c>
      <c r="C396" s="7" t="s">
        <v>316</v>
      </c>
      <c r="D396" s="7" t="s">
        <v>613</v>
      </c>
      <c r="E396" s="7" t="s">
        <v>183</v>
      </c>
      <c r="F396" s="8">
        <f>SUM(F399)</f>
        <v>150</v>
      </c>
    </row>
    <row r="397" spans="1:6" ht="15.75">
      <c r="A397" s="5" t="s">
        <v>616</v>
      </c>
      <c r="B397" s="6" t="s">
        <v>648</v>
      </c>
      <c r="C397" s="7" t="s">
        <v>316</v>
      </c>
      <c r="D397" s="7" t="s">
        <v>615</v>
      </c>
      <c r="E397" s="7" t="s">
        <v>183</v>
      </c>
      <c r="F397" s="8">
        <f>SUM(F399)</f>
        <v>150</v>
      </c>
    </row>
    <row r="398" spans="1:6" ht="13.5" customHeight="1">
      <c r="A398" s="5" t="s">
        <v>618</v>
      </c>
      <c r="B398" s="6" t="s">
        <v>648</v>
      </c>
      <c r="C398" s="7" t="s">
        <v>316</v>
      </c>
      <c r="D398" s="7" t="s">
        <v>617</v>
      </c>
      <c r="E398" s="7" t="s">
        <v>183</v>
      </c>
      <c r="F398" s="8">
        <f>SUM(F399)</f>
        <v>150</v>
      </c>
    </row>
    <row r="399" spans="1:6" ht="15.75">
      <c r="A399" s="9" t="s">
        <v>197</v>
      </c>
      <c r="B399" s="10" t="s">
        <v>648</v>
      </c>
      <c r="C399" s="10" t="s">
        <v>316</v>
      </c>
      <c r="D399" s="10" t="s">
        <v>617</v>
      </c>
      <c r="E399" s="10" t="s">
        <v>196</v>
      </c>
      <c r="F399" s="11">
        <f>SUM(Х!E156)</f>
        <v>150</v>
      </c>
    </row>
    <row r="400" spans="1:6" ht="15.75">
      <c r="A400" s="5" t="s">
        <v>260</v>
      </c>
      <c r="B400" s="6" t="s">
        <v>648</v>
      </c>
      <c r="C400" s="7" t="s">
        <v>316</v>
      </c>
      <c r="D400" s="7" t="s">
        <v>259</v>
      </c>
      <c r="E400" s="7" t="s">
        <v>183</v>
      </c>
      <c r="F400" s="8">
        <f>SUM(F401+F406+F404)</f>
        <v>848.8</v>
      </c>
    </row>
    <row r="401" spans="1:6" ht="31.5">
      <c r="A401" s="5" t="s">
        <v>309</v>
      </c>
      <c r="B401" s="6" t="s">
        <v>648</v>
      </c>
      <c r="C401" s="7" t="s">
        <v>316</v>
      </c>
      <c r="D401" s="7" t="s">
        <v>308</v>
      </c>
      <c r="E401" s="7" t="s">
        <v>183</v>
      </c>
      <c r="F401" s="8">
        <f>SUM(F403)</f>
        <v>547.5</v>
      </c>
    </row>
    <row r="402" spans="1:6" ht="47.25" customHeight="1">
      <c r="A402" s="5" t="s">
        <v>321</v>
      </c>
      <c r="B402" s="6" t="s">
        <v>648</v>
      </c>
      <c r="C402" s="7" t="s">
        <v>316</v>
      </c>
      <c r="D402" s="7" t="s">
        <v>320</v>
      </c>
      <c r="E402" s="7" t="s">
        <v>183</v>
      </c>
      <c r="F402" s="8">
        <f>SUM(F403)</f>
        <v>547.5</v>
      </c>
    </row>
    <row r="403" spans="1:6" ht="15.75">
      <c r="A403" s="9" t="s">
        <v>197</v>
      </c>
      <c r="B403" s="10" t="s">
        <v>648</v>
      </c>
      <c r="C403" s="10" t="s">
        <v>316</v>
      </c>
      <c r="D403" s="10" t="s">
        <v>320</v>
      </c>
      <c r="E403" s="10" t="s">
        <v>196</v>
      </c>
      <c r="F403" s="11">
        <v>547.5</v>
      </c>
    </row>
    <row r="404" spans="1:6" ht="31.5">
      <c r="A404" s="102" t="s">
        <v>7</v>
      </c>
      <c r="B404" s="6" t="s">
        <v>648</v>
      </c>
      <c r="C404" s="6" t="s">
        <v>316</v>
      </c>
      <c r="D404" s="7" t="s">
        <v>6</v>
      </c>
      <c r="E404" s="7" t="s">
        <v>183</v>
      </c>
      <c r="F404" s="8">
        <f>SUM(F405)</f>
        <v>15</v>
      </c>
    </row>
    <row r="405" spans="1:6" ht="16.5" customHeight="1">
      <c r="A405" s="9" t="s">
        <v>197</v>
      </c>
      <c r="B405" s="10" t="s">
        <v>648</v>
      </c>
      <c r="C405" s="10" t="s">
        <v>316</v>
      </c>
      <c r="D405" s="10" t="s">
        <v>6</v>
      </c>
      <c r="E405" s="10" t="s">
        <v>196</v>
      </c>
      <c r="F405" s="11">
        <f>SUM(Х!E162)</f>
        <v>15</v>
      </c>
    </row>
    <row r="406" spans="1:6" ht="62.25" customHeight="1">
      <c r="A406" s="5" t="s">
        <v>325</v>
      </c>
      <c r="B406" s="6" t="s">
        <v>648</v>
      </c>
      <c r="C406" s="7" t="s">
        <v>316</v>
      </c>
      <c r="D406" s="7" t="s">
        <v>324</v>
      </c>
      <c r="E406" s="7" t="s">
        <v>183</v>
      </c>
      <c r="F406" s="8">
        <f>SUM(F407:F408)</f>
        <v>286.3</v>
      </c>
    </row>
    <row r="407" spans="1:6" ht="16.5" customHeight="1">
      <c r="A407" s="9" t="s">
        <v>319</v>
      </c>
      <c r="B407" s="10" t="s">
        <v>648</v>
      </c>
      <c r="C407" s="10" t="s">
        <v>316</v>
      </c>
      <c r="D407" s="10" t="s">
        <v>324</v>
      </c>
      <c r="E407" s="113" t="s">
        <v>318</v>
      </c>
      <c r="F407" s="114">
        <v>185.4</v>
      </c>
    </row>
    <row r="408" spans="1:6" ht="15.75">
      <c r="A408" s="9" t="s">
        <v>197</v>
      </c>
      <c r="B408" s="10" t="s">
        <v>648</v>
      </c>
      <c r="C408" s="10" t="s">
        <v>316</v>
      </c>
      <c r="D408" s="10" t="s">
        <v>324</v>
      </c>
      <c r="E408" s="10" t="s">
        <v>196</v>
      </c>
      <c r="F408" s="11">
        <f>SUM(Х!E165)</f>
        <v>100.9</v>
      </c>
    </row>
    <row r="409" spans="1:6" ht="15.75">
      <c r="A409" s="5" t="s">
        <v>327</v>
      </c>
      <c r="B409" s="6" t="s">
        <v>648</v>
      </c>
      <c r="C409" s="7" t="s">
        <v>326</v>
      </c>
      <c r="D409" s="7" t="s">
        <v>183</v>
      </c>
      <c r="E409" s="7" t="s">
        <v>183</v>
      </c>
      <c r="F409" s="8">
        <f>SUM(F410+F414)</f>
        <v>24867.7</v>
      </c>
    </row>
    <row r="410" spans="1:6" ht="12.75" customHeight="1">
      <c r="A410" s="5" t="s">
        <v>614</v>
      </c>
      <c r="B410" s="6" t="s">
        <v>648</v>
      </c>
      <c r="C410" s="7" t="s">
        <v>326</v>
      </c>
      <c r="D410" s="7" t="s">
        <v>613</v>
      </c>
      <c r="E410" s="7" t="s">
        <v>183</v>
      </c>
      <c r="F410" s="8">
        <f>SUM(F411)</f>
        <v>11636.3</v>
      </c>
    </row>
    <row r="411" spans="1:6" ht="15.75">
      <c r="A411" s="5" t="s">
        <v>620</v>
      </c>
      <c r="B411" s="6" t="s">
        <v>648</v>
      </c>
      <c r="C411" s="7" t="s">
        <v>326</v>
      </c>
      <c r="D411" s="7" t="s">
        <v>619</v>
      </c>
      <c r="E411" s="7" t="s">
        <v>183</v>
      </c>
      <c r="F411" s="8">
        <f>SUM(F412:F413)</f>
        <v>11636.3</v>
      </c>
    </row>
    <row r="412" spans="1:6" ht="15.75">
      <c r="A412" s="9" t="s">
        <v>319</v>
      </c>
      <c r="B412" s="10" t="s">
        <v>648</v>
      </c>
      <c r="C412" s="10" t="s">
        <v>326</v>
      </c>
      <c r="D412" s="10" t="s">
        <v>619</v>
      </c>
      <c r="E412" s="10" t="s">
        <v>318</v>
      </c>
      <c r="F412" s="11">
        <f>SUM(Х!E169)</f>
        <v>11536.4</v>
      </c>
    </row>
    <row r="413" spans="1:6" ht="15.75">
      <c r="A413" s="9" t="s">
        <v>197</v>
      </c>
      <c r="B413" s="10" t="s">
        <v>648</v>
      </c>
      <c r="C413" s="10" t="s">
        <v>326</v>
      </c>
      <c r="D413" s="10" t="s">
        <v>619</v>
      </c>
      <c r="E413" s="10" t="s">
        <v>196</v>
      </c>
      <c r="F413" s="11">
        <f>SUM(Х!E170)</f>
        <v>99.9</v>
      </c>
    </row>
    <row r="414" spans="1:6" ht="15.75">
      <c r="A414" s="5" t="s">
        <v>260</v>
      </c>
      <c r="B414" s="6" t="s">
        <v>648</v>
      </c>
      <c r="C414" s="7" t="s">
        <v>326</v>
      </c>
      <c r="D414" s="7" t="s">
        <v>259</v>
      </c>
      <c r="E414" s="7" t="s">
        <v>183</v>
      </c>
      <c r="F414" s="8">
        <f>SUM(F415+F418)</f>
        <v>13231.400000000001</v>
      </c>
    </row>
    <row r="415" spans="1:6" ht="31.5">
      <c r="A415" s="5" t="s">
        <v>329</v>
      </c>
      <c r="B415" s="6" t="s">
        <v>648</v>
      </c>
      <c r="C415" s="7" t="s">
        <v>326</v>
      </c>
      <c r="D415" s="7" t="s">
        <v>328</v>
      </c>
      <c r="E415" s="7" t="s">
        <v>183</v>
      </c>
      <c r="F415" s="8">
        <f>SUM(F416:F417)</f>
        <v>9037.1</v>
      </c>
    </row>
    <row r="416" spans="1:6" ht="15.75">
      <c r="A416" s="9" t="s">
        <v>323</v>
      </c>
      <c r="B416" s="10" t="s">
        <v>648</v>
      </c>
      <c r="C416" s="10" t="s">
        <v>326</v>
      </c>
      <c r="D416" s="10" t="s">
        <v>328</v>
      </c>
      <c r="E416" s="113" t="s">
        <v>322</v>
      </c>
      <c r="F416" s="114">
        <v>8516.1</v>
      </c>
    </row>
    <row r="417" spans="1:6" ht="15.75">
      <c r="A417" s="9" t="s">
        <v>197</v>
      </c>
      <c r="B417" s="10" t="s">
        <v>648</v>
      </c>
      <c r="C417" s="10" t="s">
        <v>326</v>
      </c>
      <c r="D417" s="10" t="s">
        <v>328</v>
      </c>
      <c r="E417" s="10" t="s">
        <v>196</v>
      </c>
      <c r="F417" s="11">
        <f>SUM(Х!E174)</f>
        <v>521</v>
      </c>
    </row>
    <row r="418" spans="1:6" ht="31.5">
      <c r="A418" s="5" t="s">
        <v>309</v>
      </c>
      <c r="B418" s="6" t="s">
        <v>648</v>
      </c>
      <c r="C418" s="7" t="s">
        <v>326</v>
      </c>
      <c r="D418" s="7" t="s">
        <v>308</v>
      </c>
      <c r="E418" s="7" t="s">
        <v>183</v>
      </c>
      <c r="F418" s="8">
        <f>SUM(F419+F422)</f>
        <v>4194.3</v>
      </c>
    </row>
    <row r="419" spans="1:6" ht="31.5">
      <c r="A419" s="5" t="s">
        <v>311</v>
      </c>
      <c r="B419" s="6" t="s">
        <v>648</v>
      </c>
      <c r="C419" s="7" t="s">
        <v>326</v>
      </c>
      <c r="D419" s="7" t="s">
        <v>310</v>
      </c>
      <c r="E419" s="7" t="s">
        <v>183</v>
      </c>
      <c r="F419" s="8">
        <f>SUM(F420:F421)</f>
        <v>212.3</v>
      </c>
    </row>
    <row r="420" spans="1:6" ht="15.75">
      <c r="A420" s="9" t="s">
        <v>323</v>
      </c>
      <c r="B420" s="10" t="s">
        <v>648</v>
      </c>
      <c r="C420" s="10" t="s">
        <v>326</v>
      </c>
      <c r="D420" s="10" t="s">
        <v>310</v>
      </c>
      <c r="E420" s="10" t="s">
        <v>322</v>
      </c>
      <c r="F420" s="11">
        <f>SUM(Х!E177)</f>
        <v>165.1</v>
      </c>
    </row>
    <row r="421" spans="1:6" ht="15.75">
      <c r="A421" s="9" t="s">
        <v>197</v>
      </c>
      <c r="B421" s="10" t="s">
        <v>648</v>
      </c>
      <c r="C421" s="10" t="s">
        <v>326</v>
      </c>
      <c r="D421" s="10" t="s">
        <v>310</v>
      </c>
      <c r="E421" s="10" t="s">
        <v>196</v>
      </c>
      <c r="F421" s="11">
        <f>SUM(Х!E178)</f>
        <v>47.2</v>
      </c>
    </row>
    <row r="422" spans="1:6" ht="40.5" customHeight="1">
      <c r="A422" s="5" t="s">
        <v>331</v>
      </c>
      <c r="B422" s="6" t="s">
        <v>648</v>
      </c>
      <c r="C422" s="7" t="s">
        <v>326</v>
      </c>
      <c r="D422" s="7" t="s">
        <v>330</v>
      </c>
      <c r="E422" s="7" t="s">
        <v>183</v>
      </c>
      <c r="F422" s="8">
        <f>SUM(F423)</f>
        <v>3982</v>
      </c>
    </row>
    <row r="423" spans="1:6" ht="15.75">
      <c r="A423" s="9" t="s">
        <v>197</v>
      </c>
      <c r="B423" s="10" t="s">
        <v>648</v>
      </c>
      <c r="C423" s="10" t="s">
        <v>326</v>
      </c>
      <c r="D423" s="10" t="s">
        <v>330</v>
      </c>
      <c r="E423" s="10" t="s">
        <v>196</v>
      </c>
      <c r="F423" s="11">
        <v>3982</v>
      </c>
    </row>
    <row r="424" spans="1:6" ht="15.75">
      <c r="A424" s="5" t="s">
        <v>333</v>
      </c>
      <c r="B424" s="6" t="s">
        <v>648</v>
      </c>
      <c r="C424" s="7" t="s">
        <v>332</v>
      </c>
      <c r="D424" s="7" t="s">
        <v>183</v>
      </c>
      <c r="E424" s="7" t="s">
        <v>183</v>
      </c>
      <c r="F424" s="8">
        <f>SUM(F425+F428+F444)</f>
        <v>29428.9</v>
      </c>
    </row>
    <row r="425" spans="1:6" ht="15.75">
      <c r="A425" s="5" t="s">
        <v>231</v>
      </c>
      <c r="B425" s="6" t="s">
        <v>648</v>
      </c>
      <c r="C425" s="7" t="s">
        <v>332</v>
      </c>
      <c r="D425" s="7" t="s">
        <v>232</v>
      </c>
      <c r="E425" s="7" t="s">
        <v>183</v>
      </c>
      <c r="F425" s="8">
        <f>SUM(F427)</f>
        <v>90.6</v>
      </c>
    </row>
    <row r="426" spans="1:6" ht="15.75">
      <c r="A426" s="5" t="s">
        <v>234</v>
      </c>
      <c r="B426" s="6" t="s">
        <v>648</v>
      </c>
      <c r="C426" s="7" t="s">
        <v>332</v>
      </c>
      <c r="D426" s="7" t="s">
        <v>233</v>
      </c>
      <c r="E426" s="7" t="s">
        <v>183</v>
      </c>
      <c r="F426" s="8">
        <f>SUM(F427)</f>
        <v>90.6</v>
      </c>
    </row>
    <row r="427" spans="1:6" ht="15.75">
      <c r="A427" s="9" t="s">
        <v>197</v>
      </c>
      <c r="B427" s="10" t="s">
        <v>648</v>
      </c>
      <c r="C427" s="10" t="s">
        <v>332</v>
      </c>
      <c r="D427" s="10" t="s">
        <v>233</v>
      </c>
      <c r="E427" s="10" t="s">
        <v>196</v>
      </c>
      <c r="F427" s="11">
        <f>SUM(Х!E184)</f>
        <v>90.6</v>
      </c>
    </row>
    <row r="428" spans="1:6" ht="15.75">
      <c r="A428" s="5" t="s">
        <v>333</v>
      </c>
      <c r="B428" s="6" t="s">
        <v>648</v>
      </c>
      <c r="C428" s="7" t="s">
        <v>332</v>
      </c>
      <c r="D428" s="7" t="s">
        <v>334</v>
      </c>
      <c r="E428" s="7" t="s">
        <v>183</v>
      </c>
      <c r="F428" s="8">
        <f>SUM(F429+F431+F438+F440+F442)</f>
        <v>12973.800000000001</v>
      </c>
    </row>
    <row r="429" spans="1:6" ht="15.75">
      <c r="A429" s="5" t="s">
        <v>336</v>
      </c>
      <c r="B429" s="6" t="s">
        <v>648</v>
      </c>
      <c r="C429" s="7" t="s">
        <v>332</v>
      </c>
      <c r="D429" s="7" t="s">
        <v>335</v>
      </c>
      <c r="E429" s="7" t="s">
        <v>183</v>
      </c>
      <c r="F429" s="8">
        <f>SUM(F430)</f>
        <v>4726.6</v>
      </c>
    </row>
    <row r="430" spans="1:6" ht="15.75">
      <c r="A430" s="9" t="s">
        <v>197</v>
      </c>
      <c r="B430" s="10" t="s">
        <v>648</v>
      </c>
      <c r="C430" s="10" t="s">
        <v>332</v>
      </c>
      <c r="D430" s="10" t="s">
        <v>335</v>
      </c>
      <c r="E430" s="10" t="s">
        <v>196</v>
      </c>
      <c r="F430" s="11">
        <v>4726.6</v>
      </c>
    </row>
    <row r="431" spans="1:6" ht="47.25">
      <c r="A431" s="5" t="s">
        <v>338</v>
      </c>
      <c r="B431" s="6" t="s">
        <v>648</v>
      </c>
      <c r="C431" s="7" t="s">
        <v>332</v>
      </c>
      <c r="D431" s="7" t="s">
        <v>337</v>
      </c>
      <c r="E431" s="7" t="s">
        <v>183</v>
      </c>
      <c r="F431" s="8">
        <f>SUM(F432+F434+F436)</f>
        <v>6344.6</v>
      </c>
    </row>
    <row r="432" spans="1:6" ht="47.25">
      <c r="A432" s="5" t="s">
        <v>338</v>
      </c>
      <c r="B432" s="6" t="s">
        <v>648</v>
      </c>
      <c r="C432" s="7" t="s">
        <v>332</v>
      </c>
      <c r="D432" s="7" t="s">
        <v>337</v>
      </c>
      <c r="E432" s="7" t="s">
        <v>183</v>
      </c>
      <c r="F432" s="8">
        <f>SUM(F433)</f>
        <v>5365.6</v>
      </c>
    </row>
    <row r="433" spans="1:6" ht="15.75">
      <c r="A433" s="9" t="s">
        <v>197</v>
      </c>
      <c r="B433" s="10" t="s">
        <v>648</v>
      </c>
      <c r="C433" s="10" t="s">
        <v>332</v>
      </c>
      <c r="D433" s="10" t="s">
        <v>337</v>
      </c>
      <c r="E433" s="10" t="s">
        <v>196</v>
      </c>
      <c r="F433" s="11">
        <v>5365.6</v>
      </c>
    </row>
    <row r="434" spans="1:6" ht="55.5" customHeight="1">
      <c r="A434" s="5" t="s">
        <v>340</v>
      </c>
      <c r="B434" s="6" t="s">
        <v>648</v>
      </c>
      <c r="C434" s="7" t="s">
        <v>332</v>
      </c>
      <c r="D434" s="7" t="s">
        <v>339</v>
      </c>
      <c r="E434" s="7" t="s">
        <v>183</v>
      </c>
      <c r="F434" s="8">
        <f>SUM(F435)</f>
        <v>263</v>
      </c>
    </row>
    <row r="435" spans="1:6" ht="15.75">
      <c r="A435" s="9" t="s">
        <v>197</v>
      </c>
      <c r="B435" s="10" t="s">
        <v>648</v>
      </c>
      <c r="C435" s="10" t="s">
        <v>332</v>
      </c>
      <c r="D435" s="10" t="s">
        <v>339</v>
      </c>
      <c r="E435" s="10" t="s">
        <v>196</v>
      </c>
      <c r="F435" s="11">
        <v>263</v>
      </c>
    </row>
    <row r="436" spans="1:6" ht="60" customHeight="1">
      <c r="A436" s="5" t="s">
        <v>342</v>
      </c>
      <c r="B436" s="6" t="s">
        <v>648</v>
      </c>
      <c r="C436" s="7" t="s">
        <v>332</v>
      </c>
      <c r="D436" s="7" t="s">
        <v>341</v>
      </c>
      <c r="E436" s="7" t="s">
        <v>183</v>
      </c>
      <c r="F436" s="8">
        <f>SUM(F437)</f>
        <v>716</v>
      </c>
    </row>
    <row r="437" spans="1:6" ht="15.75">
      <c r="A437" s="9" t="s">
        <v>197</v>
      </c>
      <c r="B437" s="10" t="s">
        <v>648</v>
      </c>
      <c r="C437" s="10" t="s">
        <v>332</v>
      </c>
      <c r="D437" s="10" t="s">
        <v>341</v>
      </c>
      <c r="E437" s="10" t="s">
        <v>196</v>
      </c>
      <c r="F437" s="11">
        <f>SUM(Х!E194)</f>
        <v>716</v>
      </c>
    </row>
    <row r="438" spans="1:6" ht="15.75">
      <c r="A438" s="5" t="s">
        <v>344</v>
      </c>
      <c r="B438" s="6" t="s">
        <v>648</v>
      </c>
      <c r="C438" s="7" t="s">
        <v>332</v>
      </c>
      <c r="D438" s="7" t="s">
        <v>343</v>
      </c>
      <c r="E438" s="7" t="s">
        <v>183</v>
      </c>
      <c r="F438" s="8">
        <f>SUM(F439)</f>
        <v>100</v>
      </c>
    </row>
    <row r="439" spans="1:6" ht="15.75">
      <c r="A439" s="9" t="s">
        <v>197</v>
      </c>
      <c r="B439" s="10" t="s">
        <v>648</v>
      </c>
      <c r="C439" s="10" t="s">
        <v>332</v>
      </c>
      <c r="D439" s="10" t="s">
        <v>343</v>
      </c>
      <c r="E439" s="10" t="s">
        <v>196</v>
      </c>
      <c r="F439" s="11">
        <f>SUM(Х!E196)</f>
        <v>100</v>
      </c>
    </row>
    <row r="440" spans="1:6" ht="15.75">
      <c r="A440" s="5" t="s">
        <v>346</v>
      </c>
      <c r="B440" s="6" t="s">
        <v>648</v>
      </c>
      <c r="C440" s="7" t="s">
        <v>332</v>
      </c>
      <c r="D440" s="7" t="s">
        <v>345</v>
      </c>
      <c r="E440" s="7" t="s">
        <v>183</v>
      </c>
      <c r="F440" s="8">
        <f>SUM(F441)</f>
        <v>125.7</v>
      </c>
    </row>
    <row r="441" spans="1:6" ht="15.75">
      <c r="A441" s="9" t="s">
        <v>197</v>
      </c>
      <c r="B441" s="10" t="s">
        <v>648</v>
      </c>
      <c r="C441" s="10" t="s">
        <v>332</v>
      </c>
      <c r="D441" s="10" t="s">
        <v>345</v>
      </c>
      <c r="E441" s="10" t="s">
        <v>196</v>
      </c>
      <c r="F441" s="11">
        <v>125.7</v>
      </c>
    </row>
    <row r="442" spans="1:6" ht="15.75">
      <c r="A442" s="5" t="s">
        <v>348</v>
      </c>
      <c r="B442" s="6" t="s">
        <v>648</v>
      </c>
      <c r="C442" s="7" t="s">
        <v>332</v>
      </c>
      <c r="D442" s="7" t="s">
        <v>347</v>
      </c>
      <c r="E442" s="7" t="s">
        <v>183</v>
      </c>
      <c r="F442" s="8">
        <f>SUM(F443)</f>
        <v>1676.9</v>
      </c>
    </row>
    <row r="443" spans="1:6" ht="15.75">
      <c r="A443" s="9" t="s">
        <v>197</v>
      </c>
      <c r="B443" s="10" t="s">
        <v>648</v>
      </c>
      <c r="C443" s="10" t="s">
        <v>332</v>
      </c>
      <c r="D443" s="10" t="s">
        <v>347</v>
      </c>
      <c r="E443" s="10" t="s">
        <v>196</v>
      </c>
      <c r="F443" s="11">
        <v>1676.9</v>
      </c>
    </row>
    <row r="444" spans="1:6" ht="15.75">
      <c r="A444" s="5" t="s">
        <v>260</v>
      </c>
      <c r="B444" s="6" t="s">
        <v>648</v>
      </c>
      <c r="C444" s="7" t="s">
        <v>332</v>
      </c>
      <c r="D444" s="7" t="s">
        <v>259</v>
      </c>
      <c r="E444" s="7" t="s">
        <v>183</v>
      </c>
      <c r="F444" s="8">
        <f>SUM(F446)</f>
        <v>16364.5</v>
      </c>
    </row>
    <row r="445" spans="1:6" ht="31.5">
      <c r="A445" s="5" t="s">
        <v>292</v>
      </c>
      <c r="B445" s="6" t="s">
        <v>648</v>
      </c>
      <c r="C445" s="7" t="s">
        <v>332</v>
      </c>
      <c r="D445" s="7" t="s">
        <v>291</v>
      </c>
      <c r="E445" s="7" t="s">
        <v>183</v>
      </c>
      <c r="F445" s="8">
        <f>SUM(F446)</f>
        <v>16364.5</v>
      </c>
    </row>
    <row r="446" spans="1:6" ht="15.75">
      <c r="A446" s="9" t="s">
        <v>197</v>
      </c>
      <c r="B446" s="10" t="s">
        <v>648</v>
      </c>
      <c r="C446" s="10" t="s">
        <v>332</v>
      </c>
      <c r="D446" s="10" t="s">
        <v>291</v>
      </c>
      <c r="E446" s="10" t="s">
        <v>196</v>
      </c>
      <c r="F446" s="11">
        <v>16364.5</v>
      </c>
    </row>
    <row r="447" spans="1:6" ht="15.75">
      <c r="A447" s="5" t="s">
        <v>350</v>
      </c>
      <c r="B447" s="6" t="s">
        <v>648</v>
      </c>
      <c r="C447" s="7" t="s">
        <v>349</v>
      </c>
      <c r="D447" s="7" t="s">
        <v>183</v>
      </c>
      <c r="E447" s="7" t="s">
        <v>183</v>
      </c>
      <c r="F447" s="8">
        <f>SUM(F448+F455+F457+F452)</f>
        <v>4086.3</v>
      </c>
    </row>
    <row r="448" spans="1:6" ht="48" customHeight="1">
      <c r="A448" s="5" t="s">
        <v>193</v>
      </c>
      <c r="B448" s="6" t="s">
        <v>648</v>
      </c>
      <c r="C448" s="7" t="s">
        <v>349</v>
      </c>
      <c r="D448" s="7" t="s">
        <v>192</v>
      </c>
      <c r="E448" s="7" t="s">
        <v>183</v>
      </c>
      <c r="F448" s="8">
        <f>SUM(F451)</f>
        <v>2727.9</v>
      </c>
    </row>
    <row r="449" spans="1:6" ht="15.75">
      <c r="A449" s="5" t="s">
        <v>201</v>
      </c>
      <c r="B449" s="6" t="s">
        <v>648</v>
      </c>
      <c r="C449" s="7" t="s">
        <v>349</v>
      </c>
      <c r="D449" s="7" t="s">
        <v>200</v>
      </c>
      <c r="E449" s="7" t="s">
        <v>183</v>
      </c>
      <c r="F449" s="8">
        <f>SUM(F451)</f>
        <v>2727.9</v>
      </c>
    </row>
    <row r="450" spans="1:6" ht="31.5">
      <c r="A450" s="5" t="s">
        <v>203</v>
      </c>
      <c r="B450" s="6" t="s">
        <v>648</v>
      </c>
      <c r="C450" s="7" t="s">
        <v>349</v>
      </c>
      <c r="D450" s="7" t="s">
        <v>202</v>
      </c>
      <c r="E450" s="7" t="s">
        <v>183</v>
      </c>
      <c r="F450" s="8">
        <f>SUM(F451)</f>
        <v>2727.9</v>
      </c>
    </row>
    <row r="451" spans="1:6" ht="15.75">
      <c r="A451" s="9" t="s">
        <v>197</v>
      </c>
      <c r="B451" s="10" t="s">
        <v>648</v>
      </c>
      <c r="C451" s="10" t="s">
        <v>349</v>
      </c>
      <c r="D451" s="10" t="s">
        <v>202</v>
      </c>
      <c r="E451" s="10" t="s">
        <v>196</v>
      </c>
      <c r="F451" s="11">
        <v>2727.9</v>
      </c>
    </row>
    <row r="452" spans="1:6" ht="15.75">
      <c r="A452" s="5" t="s">
        <v>614</v>
      </c>
      <c r="B452" s="6" t="s">
        <v>648</v>
      </c>
      <c r="C452" s="6" t="s">
        <v>349</v>
      </c>
      <c r="D452" s="7" t="s">
        <v>613</v>
      </c>
      <c r="E452" s="7" t="s">
        <v>183</v>
      </c>
      <c r="F452" s="8">
        <f>SUM(F453)</f>
        <v>1036.6</v>
      </c>
    </row>
    <row r="453" spans="1:6" ht="15.75">
      <c r="A453" s="139" t="s">
        <v>620</v>
      </c>
      <c r="B453" s="103" t="s">
        <v>648</v>
      </c>
      <c r="C453" s="103" t="s">
        <v>349</v>
      </c>
      <c r="D453" s="122" t="s">
        <v>619</v>
      </c>
      <c r="E453" s="122" t="s">
        <v>183</v>
      </c>
      <c r="F453" s="123">
        <f>SUM(F454)</f>
        <v>1036.6</v>
      </c>
    </row>
    <row r="454" spans="1:6" ht="15.75">
      <c r="A454" s="9" t="s">
        <v>197</v>
      </c>
      <c r="B454" s="10" t="s">
        <v>648</v>
      </c>
      <c r="C454" s="10" t="s">
        <v>349</v>
      </c>
      <c r="D454" s="10" t="s">
        <v>619</v>
      </c>
      <c r="E454" s="10" t="s">
        <v>196</v>
      </c>
      <c r="F454" s="11">
        <f>SUM(Х!E211)</f>
        <v>1036.6</v>
      </c>
    </row>
    <row r="455" spans="1:6" ht="15.75">
      <c r="A455" s="5" t="s">
        <v>258</v>
      </c>
      <c r="B455" s="6" t="s">
        <v>648</v>
      </c>
      <c r="C455" s="7" t="s">
        <v>349</v>
      </c>
      <c r="D455" s="7" t="s">
        <v>257</v>
      </c>
      <c r="E455" s="7" t="s">
        <v>183</v>
      </c>
      <c r="F455" s="8">
        <f>SUM(F456)</f>
        <v>1.5</v>
      </c>
    </row>
    <row r="456" spans="1:6" ht="15.75">
      <c r="A456" s="9" t="s">
        <v>197</v>
      </c>
      <c r="B456" s="10" t="s">
        <v>648</v>
      </c>
      <c r="C456" s="10" t="s">
        <v>349</v>
      </c>
      <c r="D456" s="10" t="s">
        <v>257</v>
      </c>
      <c r="E456" s="10" t="s">
        <v>196</v>
      </c>
      <c r="F456" s="11">
        <f>SUM(Х!E213)</f>
        <v>1.5</v>
      </c>
    </row>
    <row r="457" spans="1:6" ht="15.75">
      <c r="A457" s="115" t="s">
        <v>260</v>
      </c>
      <c r="B457" s="116" t="s">
        <v>648</v>
      </c>
      <c r="C457" s="117" t="s">
        <v>349</v>
      </c>
      <c r="D457" s="117" t="s">
        <v>259</v>
      </c>
      <c r="E457" s="117" t="s">
        <v>183</v>
      </c>
      <c r="F457" s="118">
        <f>SUM(F460)</f>
        <v>320.3</v>
      </c>
    </row>
    <row r="458" spans="1:6" ht="31.5">
      <c r="A458" s="115" t="s">
        <v>309</v>
      </c>
      <c r="B458" s="116" t="s">
        <v>648</v>
      </c>
      <c r="C458" s="117" t="s">
        <v>349</v>
      </c>
      <c r="D458" s="117" t="s">
        <v>308</v>
      </c>
      <c r="E458" s="117" t="s">
        <v>183</v>
      </c>
      <c r="F458" s="118">
        <f>SUM(F460)</f>
        <v>320.3</v>
      </c>
    </row>
    <row r="459" spans="1:6" ht="36" customHeight="1">
      <c r="A459" s="115" t="s">
        <v>352</v>
      </c>
      <c r="B459" s="116" t="s">
        <v>648</v>
      </c>
      <c r="C459" s="117" t="s">
        <v>349</v>
      </c>
      <c r="D459" s="117" t="s">
        <v>351</v>
      </c>
      <c r="E459" s="117" t="s">
        <v>183</v>
      </c>
      <c r="F459" s="118">
        <f>SUM(F460)</f>
        <v>320.3</v>
      </c>
    </row>
    <row r="460" spans="1:6" ht="15.75">
      <c r="A460" s="107" t="s">
        <v>323</v>
      </c>
      <c r="B460" s="119" t="s">
        <v>648</v>
      </c>
      <c r="C460" s="119" t="s">
        <v>349</v>
      </c>
      <c r="D460" s="119" t="s">
        <v>351</v>
      </c>
      <c r="E460" s="119" t="s">
        <v>322</v>
      </c>
      <c r="F460" s="120">
        <v>320.3</v>
      </c>
    </row>
    <row r="461" spans="1:6" ht="15.75">
      <c r="A461" s="5" t="s">
        <v>354</v>
      </c>
      <c r="B461" s="6" t="s">
        <v>648</v>
      </c>
      <c r="C461" s="7" t="s">
        <v>353</v>
      </c>
      <c r="D461" s="7" t="s">
        <v>183</v>
      </c>
      <c r="E461" s="7" t="s">
        <v>183</v>
      </c>
      <c r="F461" s="8">
        <f>SUM(F465)</f>
        <v>1014.4</v>
      </c>
    </row>
    <row r="462" spans="1:6" ht="15.75">
      <c r="A462" s="5" t="s">
        <v>356</v>
      </c>
      <c r="B462" s="6" t="s">
        <v>648</v>
      </c>
      <c r="C462" s="7" t="s">
        <v>355</v>
      </c>
      <c r="D462" s="7" t="s">
        <v>183</v>
      </c>
      <c r="E462" s="7" t="s">
        <v>183</v>
      </c>
      <c r="F462" s="8">
        <f>SUM(F465)</f>
        <v>1014.4</v>
      </c>
    </row>
    <row r="463" spans="1:6" ht="15.75">
      <c r="A463" s="5" t="s">
        <v>260</v>
      </c>
      <c r="B463" s="6" t="s">
        <v>648</v>
      </c>
      <c r="C463" s="7" t="s">
        <v>355</v>
      </c>
      <c r="D463" s="7" t="s">
        <v>259</v>
      </c>
      <c r="E463" s="7" t="s">
        <v>183</v>
      </c>
      <c r="F463" s="8">
        <f>SUM(F465)</f>
        <v>1014.4</v>
      </c>
    </row>
    <row r="464" spans="1:6" ht="31.5">
      <c r="A464" s="5" t="s">
        <v>360</v>
      </c>
      <c r="B464" s="6" t="s">
        <v>648</v>
      </c>
      <c r="C464" s="7" t="s">
        <v>355</v>
      </c>
      <c r="D464" s="7" t="s">
        <v>359</v>
      </c>
      <c r="E464" s="7" t="s">
        <v>183</v>
      </c>
      <c r="F464" s="8">
        <f>SUM(F465)</f>
        <v>1014.4</v>
      </c>
    </row>
    <row r="465" spans="1:6" ht="15.75">
      <c r="A465" s="9" t="s">
        <v>197</v>
      </c>
      <c r="B465" s="10" t="s">
        <v>648</v>
      </c>
      <c r="C465" s="10" t="s">
        <v>355</v>
      </c>
      <c r="D465" s="10" t="s">
        <v>359</v>
      </c>
      <c r="E465" s="10" t="s">
        <v>196</v>
      </c>
      <c r="F465" s="11">
        <v>1014.4</v>
      </c>
    </row>
    <row r="466" spans="1:6" ht="15.75">
      <c r="A466" s="5" t="s">
        <v>362</v>
      </c>
      <c r="B466" s="6" t="s">
        <v>648</v>
      </c>
      <c r="C466" s="7" t="s">
        <v>361</v>
      </c>
      <c r="D466" s="7" t="s">
        <v>183</v>
      </c>
      <c r="E466" s="7" t="s">
        <v>183</v>
      </c>
      <c r="F466" s="8">
        <f>SUM(F471)</f>
        <v>53.9</v>
      </c>
    </row>
    <row r="467" spans="1:6" ht="15.75">
      <c r="A467" s="5" t="s">
        <v>392</v>
      </c>
      <c r="B467" s="6" t="s">
        <v>648</v>
      </c>
      <c r="C467" s="7" t="s">
        <v>391</v>
      </c>
      <c r="D467" s="7" t="s">
        <v>183</v>
      </c>
      <c r="E467" s="7" t="s">
        <v>183</v>
      </c>
      <c r="F467" s="8">
        <f>SUM(F471)</f>
        <v>53.9</v>
      </c>
    </row>
    <row r="468" spans="1:6" ht="31.5">
      <c r="A468" s="5" t="s">
        <v>394</v>
      </c>
      <c r="B468" s="6" t="s">
        <v>648</v>
      </c>
      <c r="C468" s="7" t="s">
        <v>391</v>
      </c>
      <c r="D468" s="7" t="s">
        <v>393</v>
      </c>
      <c r="E468" s="7" t="s">
        <v>183</v>
      </c>
      <c r="F468" s="8">
        <f>SUM(F471)</f>
        <v>53.9</v>
      </c>
    </row>
    <row r="469" spans="1:6" ht="65.25" customHeight="1">
      <c r="A469" s="5" t="s">
        <v>396</v>
      </c>
      <c r="B469" s="6" t="s">
        <v>648</v>
      </c>
      <c r="C469" s="7" t="s">
        <v>391</v>
      </c>
      <c r="D469" s="7" t="s">
        <v>395</v>
      </c>
      <c r="E469" s="7" t="s">
        <v>183</v>
      </c>
      <c r="F469" s="8">
        <f>SUM(F471)</f>
        <v>53.9</v>
      </c>
    </row>
    <row r="470" spans="1:6" ht="30.75" customHeight="1">
      <c r="A470" s="5" t="s">
        <v>398</v>
      </c>
      <c r="B470" s="6" t="s">
        <v>648</v>
      </c>
      <c r="C470" s="7" t="s">
        <v>391</v>
      </c>
      <c r="D470" s="7" t="s">
        <v>397</v>
      </c>
      <c r="E470" s="7" t="s">
        <v>183</v>
      </c>
      <c r="F470" s="8">
        <f>SUM(F471)</f>
        <v>53.9</v>
      </c>
    </row>
    <row r="471" spans="1:6" ht="15.75">
      <c r="A471" s="9" t="s">
        <v>323</v>
      </c>
      <c r="B471" s="10" t="s">
        <v>648</v>
      </c>
      <c r="C471" s="10" t="s">
        <v>391</v>
      </c>
      <c r="D471" s="10" t="s">
        <v>397</v>
      </c>
      <c r="E471" s="10" t="s">
        <v>322</v>
      </c>
      <c r="F471" s="11">
        <f>SUM(Х!E255)</f>
        <v>53.9</v>
      </c>
    </row>
    <row r="472" spans="1:6" ht="18" customHeight="1">
      <c r="A472" s="5" t="s">
        <v>503</v>
      </c>
      <c r="B472" s="6" t="s">
        <v>648</v>
      </c>
      <c r="C472" s="7" t="s">
        <v>502</v>
      </c>
      <c r="D472" s="7" t="s">
        <v>183</v>
      </c>
      <c r="E472" s="7" t="s">
        <v>183</v>
      </c>
      <c r="F472" s="8">
        <f>SUM(F473)</f>
        <v>186.1</v>
      </c>
    </row>
    <row r="473" spans="1:6" ht="31.5">
      <c r="A473" s="5" t="s">
        <v>512</v>
      </c>
      <c r="B473" s="6" t="s">
        <v>648</v>
      </c>
      <c r="C473" s="7" t="s">
        <v>511</v>
      </c>
      <c r="D473" s="7" t="s">
        <v>183</v>
      </c>
      <c r="E473" s="7" t="s">
        <v>183</v>
      </c>
      <c r="F473" s="8">
        <f>SUM(F474+F477)</f>
        <v>186.1</v>
      </c>
    </row>
    <row r="474" spans="1:6" ht="15.75">
      <c r="A474" s="5" t="s">
        <v>231</v>
      </c>
      <c r="B474" s="6" t="s">
        <v>648</v>
      </c>
      <c r="C474" s="7" t="s">
        <v>511</v>
      </c>
      <c r="D474" s="7" t="s">
        <v>232</v>
      </c>
      <c r="E474" s="7" t="s">
        <v>183</v>
      </c>
      <c r="F474" s="8">
        <f>SUM(F476)</f>
        <v>31.5</v>
      </c>
    </row>
    <row r="475" spans="1:6" ht="15.75">
      <c r="A475" s="5" t="s">
        <v>234</v>
      </c>
      <c r="B475" s="6" t="s">
        <v>648</v>
      </c>
      <c r="C475" s="7" t="s">
        <v>511</v>
      </c>
      <c r="D475" s="7" t="s">
        <v>233</v>
      </c>
      <c r="E475" s="7" t="s">
        <v>183</v>
      </c>
      <c r="F475" s="8">
        <f>SUM(F476)</f>
        <v>31.5</v>
      </c>
    </row>
    <row r="476" spans="1:6" ht="15.75">
      <c r="A476" s="9" t="s">
        <v>323</v>
      </c>
      <c r="B476" s="10" t="s">
        <v>648</v>
      </c>
      <c r="C476" s="10" t="s">
        <v>511</v>
      </c>
      <c r="D476" s="10" t="s">
        <v>233</v>
      </c>
      <c r="E476" s="10" t="s">
        <v>322</v>
      </c>
      <c r="F476" s="11">
        <f>SUM(Х!E395)</f>
        <v>31.5</v>
      </c>
    </row>
    <row r="477" spans="1:6" ht="31.5">
      <c r="A477" s="5" t="s">
        <v>394</v>
      </c>
      <c r="B477" s="6" t="s">
        <v>648</v>
      </c>
      <c r="C477" s="7" t="s">
        <v>511</v>
      </c>
      <c r="D477" s="7" t="s">
        <v>393</v>
      </c>
      <c r="E477" s="7" t="s">
        <v>183</v>
      </c>
      <c r="F477" s="8">
        <f>SUM(F479)</f>
        <v>154.6</v>
      </c>
    </row>
    <row r="478" spans="1:6" ht="60.75" customHeight="1">
      <c r="A478" s="5" t="s">
        <v>396</v>
      </c>
      <c r="B478" s="6" t="s">
        <v>648</v>
      </c>
      <c r="C478" s="7" t="s">
        <v>511</v>
      </c>
      <c r="D478" s="7" t="s">
        <v>395</v>
      </c>
      <c r="E478" s="7" t="s">
        <v>183</v>
      </c>
      <c r="F478" s="8">
        <f>SUM(F479)</f>
        <v>154.6</v>
      </c>
    </row>
    <row r="479" spans="1:6" ht="16.5" thickBot="1">
      <c r="A479" s="51" t="s">
        <v>323</v>
      </c>
      <c r="B479" s="52" t="s">
        <v>648</v>
      </c>
      <c r="C479" s="52" t="s">
        <v>511</v>
      </c>
      <c r="D479" s="52" t="s">
        <v>395</v>
      </c>
      <c r="E479" s="52" t="s">
        <v>322</v>
      </c>
      <c r="F479" s="53">
        <f>SUM(Х!E398)</f>
        <v>154.6</v>
      </c>
    </row>
    <row r="480" spans="1:6" ht="15.75" customHeight="1" thickBot="1">
      <c r="A480" s="58" t="s">
        <v>649</v>
      </c>
      <c r="B480" s="59" t="s">
        <v>650</v>
      </c>
      <c r="C480" s="60" t="s">
        <v>183</v>
      </c>
      <c r="D480" s="60" t="s">
        <v>183</v>
      </c>
      <c r="E480" s="60" t="s">
        <v>183</v>
      </c>
      <c r="F480" s="61">
        <f>SUM(F481)</f>
        <v>3081.3</v>
      </c>
    </row>
    <row r="481" spans="1:6" ht="15.75">
      <c r="A481" s="54" t="s">
        <v>189</v>
      </c>
      <c r="B481" s="55" t="s">
        <v>650</v>
      </c>
      <c r="C481" s="56" t="s">
        <v>188</v>
      </c>
      <c r="D481" s="56" t="s">
        <v>183</v>
      </c>
      <c r="E481" s="56" t="s">
        <v>183</v>
      </c>
      <c r="F481" s="57">
        <f>SUM(F482+F489)</f>
        <v>3081.3</v>
      </c>
    </row>
    <row r="482" spans="1:6" ht="46.5" customHeight="1">
      <c r="A482" s="5" t="s">
        <v>199</v>
      </c>
      <c r="B482" s="6" t="s">
        <v>650</v>
      </c>
      <c r="C482" s="7" t="s">
        <v>198</v>
      </c>
      <c r="D482" s="7" t="s">
        <v>183</v>
      </c>
      <c r="E482" s="7" t="s">
        <v>183</v>
      </c>
      <c r="F482" s="8">
        <f>SUM(F483)</f>
        <v>2960</v>
      </c>
    </row>
    <row r="483" spans="1:6" ht="48.75" customHeight="1">
      <c r="A483" s="5" t="s">
        <v>193</v>
      </c>
      <c r="B483" s="6" t="s">
        <v>650</v>
      </c>
      <c r="C483" s="7" t="s">
        <v>198</v>
      </c>
      <c r="D483" s="7" t="s">
        <v>192</v>
      </c>
      <c r="E483" s="7" t="s">
        <v>183</v>
      </c>
      <c r="F483" s="8">
        <f>SUM(F484+F487)</f>
        <v>2960</v>
      </c>
    </row>
    <row r="484" spans="1:6" ht="15.75">
      <c r="A484" s="5" t="s">
        <v>201</v>
      </c>
      <c r="B484" s="6" t="s">
        <v>650</v>
      </c>
      <c r="C484" s="7" t="s">
        <v>198</v>
      </c>
      <c r="D484" s="7" t="s">
        <v>200</v>
      </c>
      <c r="E484" s="7" t="s">
        <v>183</v>
      </c>
      <c r="F484" s="8">
        <f>SUM(F486)</f>
        <v>2135.4</v>
      </c>
    </row>
    <row r="485" spans="1:6" ht="31.5">
      <c r="A485" s="5" t="s">
        <v>203</v>
      </c>
      <c r="B485" s="6" t="s">
        <v>650</v>
      </c>
      <c r="C485" s="7" t="s">
        <v>198</v>
      </c>
      <c r="D485" s="7" t="s">
        <v>202</v>
      </c>
      <c r="E485" s="7" t="s">
        <v>183</v>
      </c>
      <c r="F485" s="8">
        <f>SUM(F486)</f>
        <v>2135.4</v>
      </c>
    </row>
    <row r="486" spans="1:6" ht="15.75">
      <c r="A486" s="9" t="s">
        <v>197</v>
      </c>
      <c r="B486" s="10" t="s">
        <v>650</v>
      </c>
      <c r="C486" s="10" t="s">
        <v>198</v>
      </c>
      <c r="D486" s="10" t="s">
        <v>202</v>
      </c>
      <c r="E486" s="10" t="s">
        <v>196</v>
      </c>
      <c r="F486" s="120">
        <v>2135.4</v>
      </c>
    </row>
    <row r="487" spans="1:6" ht="15.75">
      <c r="A487" s="5" t="s">
        <v>205</v>
      </c>
      <c r="B487" s="6" t="s">
        <v>650</v>
      </c>
      <c r="C487" s="7" t="s">
        <v>198</v>
      </c>
      <c r="D487" s="7" t="s">
        <v>204</v>
      </c>
      <c r="E487" s="7" t="s">
        <v>183</v>
      </c>
      <c r="F487" s="8">
        <f>SUM(F488)</f>
        <v>824.6</v>
      </c>
    </row>
    <row r="488" spans="1:6" ht="15.75">
      <c r="A488" s="9" t="s">
        <v>197</v>
      </c>
      <c r="B488" s="10" t="s">
        <v>650</v>
      </c>
      <c r="C488" s="10" t="s">
        <v>198</v>
      </c>
      <c r="D488" s="10" t="s">
        <v>204</v>
      </c>
      <c r="E488" s="10" t="s">
        <v>196</v>
      </c>
      <c r="F488" s="11">
        <f>SUM(Х!E31)</f>
        <v>824.6</v>
      </c>
    </row>
    <row r="489" spans="1:6" ht="15.75">
      <c r="A489" s="5" t="s">
        <v>238</v>
      </c>
      <c r="B489" s="6" t="s">
        <v>650</v>
      </c>
      <c r="C489" s="7" t="s">
        <v>237</v>
      </c>
      <c r="D489" s="7" t="s">
        <v>183</v>
      </c>
      <c r="E489" s="7" t="s">
        <v>183</v>
      </c>
      <c r="F489" s="8">
        <f>SUM(F490+F496)</f>
        <v>121.3</v>
      </c>
    </row>
    <row r="490" spans="1:6" ht="31.5">
      <c r="A490" s="5" t="s">
        <v>244</v>
      </c>
      <c r="B490" s="6" t="s">
        <v>650</v>
      </c>
      <c r="C490" s="7" t="s">
        <v>237</v>
      </c>
      <c r="D490" s="7" t="s">
        <v>243</v>
      </c>
      <c r="E490" s="7" t="s">
        <v>183</v>
      </c>
      <c r="F490" s="8">
        <f>SUM(F491)</f>
        <v>119.6</v>
      </c>
    </row>
    <row r="491" spans="1:6" ht="15.75">
      <c r="A491" s="5" t="s">
        <v>246</v>
      </c>
      <c r="B491" s="6" t="s">
        <v>650</v>
      </c>
      <c r="C491" s="7" t="s">
        <v>237</v>
      </c>
      <c r="D491" s="7" t="s">
        <v>245</v>
      </c>
      <c r="E491" s="7" t="s">
        <v>183</v>
      </c>
      <c r="F491" s="8">
        <f>SUM(F492+F494)</f>
        <v>119.6</v>
      </c>
    </row>
    <row r="492" spans="1:6" ht="15.75">
      <c r="A492" s="5" t="s">
        <v>248</v>
      </c>
      <c r="B492" s="6" t="s">
        <v>650</v>
      </c>
      <c r="C492" s="7" t="s">
        <v>237</v>
      </c>
      <c r="D492" s="7" t="s">
        <v>247</v>
      </c>
      <c r="E492" s="7" t="s">
        <v>183</v>
      </c>
      <c r="F492" s="8">
        <f>SUM(F493)</f>
        <v>30.6</v>
      </c>
    </row>
    <row r="493" spans="1:6" ht="15.75">
      <c r="A493" s="9" t="s">
        <v>197</v>
      </c>
      <c r="B493" s="10" t="s">
        <v>650</v>
      </c>
      <c r="C493" s="10" t="s">
        <v>237</v>
      </c>
      <c r="D493" s="10" t="s">
        <v>247</v>
      </c>
      <c r="E493" s="10" t="s">
        <v>196</v>
      </c>
      <c r="F493" s="11">
        <v>30.6</v>
      </c>
    </row>
    <row r="494" spans="1:6" ht="27.75" customHeight="1">
      <c r="A494" s="5" t="s">
        <v>254</v>
      </c>
      <c r="B494" s="6" t="s">
        <v>650</v>
      </c>
      <c r="C494" s="7" t="s">
        <v>237</v>
      </c>
      <c r="D494" s="7" t="s">
        <v>253</v>
      </c>
      <c r="E494" s="7" t="s">
        <v>183</v>
      </c>
      <c r="F494" s="8">
        <f>SUM(F495)</f>
        <v>89</v>
      </c>
    </row>
    <row r="495" spans="1:6" ht="15.75">
      <c r="A495" s="9" t="s">
        <v>197</v>
      </c>
      <c r="B495" s="10" t="s">
        <v>650</v>
      </c>
      <c r="C495" s="10" t="s">
        <v>237</v>
      </c>
      <c r="D495" s="10" t="s">
        <v>253</v>
      </c>
      <c r="E495" s="10" t="s">
        <v>196</v>
      </c>
      <c r="F495" s="11">
        <f>SUM(Х!E86)</f>
        <v>89</v>
      </c>
    </row>
    <row r="496" spans="1:6" ht="15.75">
      <c r="A496" s="5" t="s">
        <v>258</v>
      </c>
      <c r="B496" s="6" t="s">
        <v>650</v>
      </c>
      <c r="C496" s="7" t="s">
        <v>237</v>
      </c>
      <c r="D496" s="7" t="s">
        <v>257</v>
      </c>
      <c r="E496" s="7" t="s">
        <v>183</v>
      </c>
      <c r="F496" s="8">
        <f>SUM(F497)</f>
        <v>1.7</v>
      </c>
    </row>
    <row r="497" spans="1:6" ht="16.5" thickBot="1">
      <c r="A497" s="51" t="s">
        <v>197</v>
      </c>
      <c r="B497" s="52" t="s">
        <v>650</v>
      </c>
      <c r="C497" s="52" t="s">
        <v>237</v>
      </c>
      <c r="D497" s="52" t="s">
        <v>257</v>
      </c>
      <c r="E497" s="52" t="s">
        <v>196</v>
      </c>
      <c r="F497" s="53">
        <v>1.7</v>
      </c>
    </row>
    <row r="498" spans="1:6" ht="16.5" thickBot="1">
      <c r="A498" s="58" t="s">
        <v>651</v>
      </c>
      <c r="B498" s="59" t="s">
        <v>652</v>
      </c>
      <c r="C498" s="60" t="s">
        <v>183</v>
      </c>
      <c r="D498" s="60" t="s">
        <v>183</v>
      </c>
      <c r="E498" s="60" t="s">
        <v>183</v>
      </c>
      <c r="F498" s="61">
        <f>SUM(F499+F551+F556+F569+F628+F642+F575+F581+F609)</f>
        <v>33360.799999999996</v>
      </c>
    </row>
    <row r="499" spans="1:7" ht="15.75">
      <c r="A499" s="54" t="s">
        <v>189</v>
      </c>
      <c r="B499" s="55" t="s">
        <v>652</v>
      </c>
      <c r="C499" s="56" t="s">
        <v>188</v>
      </c>
      <c r="D499" s="56" t="s">
        <v>183</v>
      </c>
      <c r="E499" s="56" t="s">
        <v>183</v>
      </c>
      <c r="F499" s="57">
        <f>SUM(F500+F509+F525+F531+F518+F504)</f>
        <v>22831.399999999998</v>
      </c>
      <c r="G499" s="141">
        <f>SUM(F499+F481+F377+F223+F34)</f>
        <v>44299.799999999996</v>
      </c>
    </row>
    <row r="500" spans="1:6" ht="28.5" customHeight="1">
      <c r="A500" s="5" t="s">
        <v>191</v>
      </c>
      <c r="B500" s="6" t="s">
        <v>652</v>
      </c>
      <c r="C500" s="7" t="s">
        <v>190</v>
      </c>
      <c r="D500" s="7" t="s">
        <v>183</v>
      </c>
      <c r="E500" s="7" t="s">
        <v>183</v>
      </c>
      <c r="F500" s="8">
        <f>SUM(F503)</f>
        <v>1268.1</v>
      </c>
    </row>
    <row r="501" spans="1:6" ht="45.75" customHeight="1">
      <c r="A501" s="5" t="s">
        <v>193</v>
      </c>
      <c r="B501" s="6" t="s">
        <v>652</v>
      </c>
      <c r="C501" s="7" t="s">
        <v>190</v>
      </c>
      <c r="D501" s="7" t="s">
        <v>192</v>
      </c>
      <c r="E501" s="7" t="s">
        <v>183</v>
      </c>
      <c r="F501" s="8">
        <f>SUM(F503)</f>
        <v>1268.1</v>
      </c>
    </row>
    <row r="502" spans="1:6" ht="15.75">
      <c r="A502" s="5" t="s">
        <v>195</v>
      </c>
      <c r="B502" s="6" t="s">
        <v>652</v>
      </c>
      <c r="C502" s="7" t="s">
        <v>190</v>
      </c>
      <c r="D502" s="7" t="s">
        <v>194</v>
      </c>
      <c r="E502" s="7" t="s">
        <v>183</v>
      </c>
      <c r="F502" s="8">
        <f>SUM(F503)</f>
        <v>1268.1</v>
      </c>
    </row>
    <row r="503" spans="1:6" ht="15.75">
      <c r="A503" s="9" t="s">
        <v>197</v>
      </c>
      <c r="B503" s="10" t="s">
        <v>652</v>
      </c>
      <c r="C503" s="10" t="s">
        <v>190</v>
      </c>
      <c r="D503" s="10" t="s">
        <v>194</v>
      </c>
      <c r="E503" s="10" t="s">
        <v>196</v>
      </c>
      <c r="F503" s="11">
        <f>SUM(Х!E24)</f>
        <v>1268.1</v>
      </c>
    </row>
    <row r="504" spans="1:6" s="1" customFormat="1" ht="47.25">
      <c r="A504" s="102" t="s">
        <v>199</v>
      </c>
      <c r="B504" s="109" t="s">
        <v>652</v>
      </c>
      <c r="C504" s="76" t="s">
        <v>198</v>
      </c>
      <c r="D504" s="76" t="s">
        <v>183</v>
      </c>
      <c r="E504" s="76" t="s">
        <v>183</v>
      </c>
      <c r="F504" s="69">
        <f>SUM(F507)</f>
        <v>9.2</v>
      </c>
    </row>
    <row r="505" spans="1:6" ht="47.25">
      <c r="A505" s="101" t="s">
        <v>49</v>
      </c>
      <c r="B505" s="10" t="s">
        <v>652</v>
      </c>
      <c r="C505" s="77" t="s">
        <v>198</v>
      </c>
      <c r="D505" s="77" t="s">
        <v>192</v>
      </c>
      <c r="E505" s="77"/>
      <c r="F505" s="68">
        <f>SUM(F507)</f>
        <v>9.2</v>
      </c>
    </row>
    <row r="506" spans="1:6" ht="15.75">
      <c r="A506" s="139" t="s">
        <v>201</v>
      </c>
      <c r="B506" s="103" t="s">
        <v>652</v>
      </c>
      <c r="C506" s="77" t="s">
        <v>198</v>
      </c>
      <c r="D506" s="122" t="s">
        <v>200</v>
      </c>
      <c r="E506" s="122" t="s">
        <v>183</v>
      </c>
      <c r="F506" s="123">
        <f>SUM(F508)</f>
        <v>9.2</v>
      </c>
    </row>
    <row r="507" spans="1:6" ht="31.5">
      <c r="A507" s="139" t="s">
        <v>203</v>
      </c>
      <c r="B507" s="103" t="s">
        <v>652</v>
      </c>
      <c r="C507" s="77" t="s">
        <v>198</v>
      </c>
      <c r="D507" s="122" t="s">
        <v>202</v>
      </c>
      <c r="E507" s="122" t="s">
        <v>183</v>
      </c>
      <c r="F507" s="123">
        <f>SUM(F508)</f>
        <v>9.2</v>
      </c>
    </row>
    <row r="508" spans="1:6" ht="15.75">
      <c r="A508" s="9" t="s">
        <v>197</v>
      </c>
      <c r="B508" s="10" t="s">
        <v>652</v>
      </c>
      <c r="C508" s="77" t="s">
        <v>198</v>
      </c>
      <c r="D508" s="10" t="s">
        <v>202</v>
      </c>
      <c r="E508" s="10" t="s">
        <v>196</v>
      </c>
      <c r="F508" s="11">
        <v>9.2</v>
      </c>
    </row>
    <row r="509" spans="1:6" ht="45" customHeight="1">
      <c r="A509" s="5" t="s">
        <v>207</v>
      </c>
      <c r="B509" s="6" t="s">
        <v>652</v>
      </c>
      <c r="C509" s="7" t="s">
        <v>206</v>
      </c>
      <c r="D509" s="7" t="s">
        <v>183</v>
      </c>
      <c r="E509" s="7" t="s">
        <v>183</v>
      </c>
      <c r="F509" s="8">
        <f>SUM(F511)</f>
        <v>19011.899999999998</v>
      </c>
    </row>
    <row r="510" spans="1:6" ht="47.25" customHeight="1">
      <c r="A510" s="5" t="s">
        <v>193</v>
      </c>
      <c r="B510" s="6" t="s">
        <v>652</v>
      </c>
      <c r="C510" s="7" t="s">
        <v>206</v>
      </c>
      <c r="D510" s="7" t="s">
        <v>192</v>
      </c>
      <c r="E510" s="7" t="s">
        <v>183</v>
      </c>
      <c r="F510" s="8">
        <f>SUM(F511)</f>
        <v>19011.899999999998</v>
      </c>
    </row>
    <row r="511" spans="1:6" ht="15.75">
      <c r="A511" s="5" t="s">
        <v>201</v>
      </c>
      <c r="B511" s="6" t="s">
        <v>652</v>
      </c>
      <c r="C511" s="7" t="s">
        <v>206</v>
      </c>
      <c r="D511" s="7" t="s">
        <v>200</v>
      </c>
      <c r="E511" s="7" t="s">
        <v>183</v>
      </c>
      <c r="F511" s="8">
        <f>SUM(F512+F514+F516)</f>
        <v>19011.899999999998</v>
      </c>
    </row>
    <row r="512" spans="1:6" ht="31.5">
      <c r="A512" s="5" t="s">
        <v>203</v>
      </c>
      <c r="B512" s="6" t="s">
        <v>652</v>
      </c>
      <c r="C512" s="7" t="s">
        <v>206</v>
      </c>
      <c r="D512" s="7" t="s">
        <v>202</v>
      </c>
      <c r="E512" s="7" t="s">
        <v>183</v>
      </c>
      <c r="F512" s="8">
        <f>SUM(F513)</f>
        <v>18791.3</v>
      </c>
    </row>
    <row r="513" spans="1:6" ht="15.75">
      <c r="A513" s="9" t="s">
        <v>197</v>
      </c>
      <c r="B513" s="10" t="s">
        <v>652</v>
      </c>
      <c r="C513" s="10" t="s">
        <v>206</v>
      </c>
      <c r="D513" s="10" t="s">
        <v>202</v>
      </c>
      <c r="E513" s="10" t="s">
        <v>196</v>
      </c>
      <c r="F513" s="11">
        <v>18791.3</v>
      </c>
    </row>
    <row r="514" spans="1:6" ht="31.5">
      <c r="A514" s="5" t="s">
        <v>209</v>
      </c>
      <c r="B514" s="6" t="s">
        <v>652</v>
      </c>
      <c r="C514" s="7" t="s">
        <v>206</v>
      </c>
      <c r="D514" s="7" t="s">
        <v>208</v>
      </c>
      <c r="E514" s="7" t="s">
        <v>183</v>
      </c>
      <c r="F514" s="8">
        <f>SUM(F515)</f>
        <v>210.1</v>
      </c>
    </row>
    <row r="515" spans="1:6" ht="15.75">
      <c r="A515" s="9" t="s">
        <v>197</v>
      </c>
      <c r="B515" s="10" t="s">
        <v>652</v>
      </c>
      <c r="C515" s="10" t="s">
        <v>206</v>
      </c>
      <c r="D515" s="10" t="s">
        <v>208</v>
      </c>
      <c r="E515" s="10" t="s">
        <v>196</v>
      </c>
      <c r="F515" s="11">
        <f>SUM(Х!E38)</f>
        <v>210.1</v>
      </c>
    </row>
    <row r="516" spans="1:6" ht="47.25">
      <c r="A516" s="5" t="s">
        <v>211</v>
      </c>
      <c r="B516" s="6" t="s">
        <v>652</v>
      </c>
      <c r="C516" s="7" t="s">
        <v>206</v>
      </c>
      <c r="D516" s="7" t="s">
        <v>210</v>
      </c>
      <c r="E516" s="7" t="s">
        <v>183</v>
      </c>
      <c r="F516" s="8">
        <f>SUM(F517)</f>
        <v>10.5</v>
      </c>
    </row>
    <row r="517" spans="1:6" ht="15.75">
      <c r="A517" s="9" t="s">
        <v>197</v>
      </c>
      <c r="B517" s="10" t="s">
        <v>652</v>
      </c>
      <c r="C517" s="10" t="s">
        <v>206</v>
      </c>
      <c r="D517" s="10" t="s">
        <v>210</v>
      </c>
      <c r="E517" s="10" t="s">
        <v>196</v>
      </c>
      <c r="F517" s="11">
        <f>SUM(Х!E40)</f>
        <v>10.5</v>
      </c>
    </row>
    <row r="518" spans="1:6" s="1" customFormat="1" ht="31.5">
      <c r="A518" s="137" t="s">
        <v>215</v>
      </c>
      <c r="B518" s="109" t="s">
        <v>652</v>
      </c>
      <c r="C518" s="110" t="s">
        <v>214</v>
      </c>
      <c r="D518" s="110" t="s">
        <v>183</v>
      </c>
      <c r="E518" s="110" t="s">
        <v>183</v>
      </c>
      <c r="F518" s="138">
        <f>SUM(F519)</f>
        <v>32.2</v>
      </c>
    </row>
    <row r="519" spans="1:6" ht="47.25">
      <c r="A519" s="101" t="s">
        <v>49</v>
      </c>
      <c r="B519" s="10" t="s">
        <v>652</v>
      </c>
      <c r="C519" s="77" t="s">
        <v>214</v>
      </c>
      <c r="D519" s="77" t="s">
        <v>192</v>
      </c>
      <c r="E519" s="77"/>
      <c r="F519" s="68">
        <f>SUM(F520)</f>
        <v>32.2</v>
      </c>
    </row>
    <row r="520" spans="1:6" ht="47.25">
      <c r="A520" s="101" t="s">
        <v>49</v>
      </c>
      <c r="B520" s="10" t="s">
        <v>652</v>
      </c>
      <c r="C520" s="77" t="s">
        <v>214</v>
      </c>
      <c r="D520" s="77" t="s">
        <v>200</v>
      </c>
      <c r="E520" s="77" t="s">
        <v>183</v>
      </c>
      <c r="F520" s="68">
        <f>SUM(F521+F523)</f>
        <v>32.2</v>
      </c>
    </row>
    <row r="521" spans="1:6" s="121" customFormat="1" ht="31.5">
      <c r="A521" s="139" t="s">
        <v>203</v>
      </c>
      <c r="B521" s="10" t="s">
        <v>652</v>
      </c>
      <c r="C521" s="103" t="s">
        <v>214</v>
      </c>
      <c r="D521" s="122" t="s">
        <v>202</v>
      </c>
      <c r="E521" s="122" t="s">
        <v>183</v>
      </c>
      <c r="F521" s="123">
        <f>SUM(F522)</f>
        <v>28.8</v>
      </c>
    </row>
    <row r="522" spans="1:6" ht="15.75">
      <c r="A522" s="9" t="s">
        <v>197</v>
      </c>
      <c r="B522" s="10" t="s">
        <v>652</v>
      </c>
      <c r="C522" s="10" t="s">
        <v>214</v>
      </c>
      <c r="D522" s="10" t="s">
        <v>202</v>
      </c>
      <c r="E522" s="10" t="s">
        <v>196</v>
      </c>
      <c r="F522" s="123">
        <v>28.8</v>
      </c>
    </row>
    <row r="523" spans="1:6" ht="15.75">
      <c r="A523" s="5" t="s">
        <v>219</v>
      </c>
      <c r="B523" s="10" t="s">
        <v>652</v>
      </c>
      <c r="C523" s="6" t="s">
        <v>214</v>
      </c>
      <c r="D523" s="7" t="s">
        <v>218</v>
      </c>
      <c r="E523" s="7" t="s">
        <v>183</v>
      </c>
      <c r="F523" s="8">
        <f>SUM(F524)</f>
        <v>3.4</v>
      </c>
    </row>
    <row r="524" spans="1:6" ht="15.75">
      <c r="A524" s="9" t="s">
        <v>197</v>
      </c>
      <c r="B524" s="10" t="s">
        <v>652</v>
      </c>
      <c r="C524" s="10" t="s">
        <v>214</v>
      </c>
      <c r="D524" s="10" t="s">
        <v>218</v>
      </c>
      <c r="E524" s="10" t="s">
        <v>196</v>
      </c>
      <c r="F524" s="11">
        <v>3.4</v>
      </c>
    </row>
    <row r="525" spans="1:6" ht="15.75">
      <c r="A525" s="5" t="s">
        <v>223</v>
      </c>
      <c r="B525" s="6" t="s">
        <v>652</v>
      </c>
      <c r="C525" s="7" t="s">
        <v>222</v>
      </c>
      <c r="D525" s="7" t="s">
        <v>183</v>
      </c>
      <c r="E525" s="7" t="s">
        <v>183</v>
      </c>
      <c r="F525" s="8">
        <f>SUM(F526)</f>
        <v>747.9000000000001</v>
      </c>
    </row>
    <row r="526" spans="1:6" ht="15.75">
      <c r="A526" s="5" t="s">
        <v>225</v>
      </c>
      <c r="B526" s="6" t="s">
        <v>652</v>
      </c>
      <c r="C526" s="7" t="s">
        <v>222</v>
      </c>
      <c r="D526" s="7" t="s">
        <v>224</v>
      </c>
      <c r="E526" s="7" t="s">
        <v>183</v>
      </c>
      <c r="F526" s="8">
        <f>SUM(F527+F529)</f>
        <v>747.9000000000001</v>
      </c>
    </row>
    <row r="527" spans="1:6" ht="31.5">
      <c r="A527" s="5" t="s">
        <v>227</v>
      </c>
      <c r="B527" s="6" t="s">
        <v>652</v>
      </c>
      <c r="C527" s="7" t="s">
        <v>222</v>
      </c>
      <c r="D527" s="7" t="s">
        <v>226</v>
      </c>
      <c r="E527" s="7" t="s">
        <v>183</v>
      </c>
      <c r="F527" s="8">
        <f>SUM(F528)</f>
        <v>383.1</v>
      </c>
    </row>
    <row r="528" spans="1:6" ht="15.75">
      <c r="A528" s="9" t="s">
        <v>197</v>
      </c>
      <c r="B528" s="10" t="s">
        <v>652</v>
      </c>
      <c r="C528" s="10" t="s">
        <v>222</v>
      </c>
      <c r="D528" s="10" t="s">
        <v>226</v>
      </c>
      <c r="E528" s="10" t="s">
        <v>196</v>
      </c>
      <c r="F528" s="11">
        <f>SUM(Х!E55)</f>
        <v>383.1</v>
      </c>
    </row>
    <row r="529" spans="1:6" ht="15" customHeight="1">
      <c r="A529" s="5" t="s">
        <v>229</v>
      </c>
      <c r="B529" s="6" t="s">
        <v>652</v>
      </c>
      <c r="C529" s="7" t="s">
        <v>222</v>
      </c>
      <c r="D529" s="7" t="s">
        <v>228</v>
      </c>
      <c r="E529" s="7" t="s">
        <v>183</v>
      </c>
      <c r="F529" s="8">
        <f>SUM(F530)</f>
        <v>364.8</v>
      </c>
    </row>
    <row r="530" spans="1:6" ht="15.75">
      <c r="A530" s="9" t="s">
        <v>197</v>
      </c>
      <c r="B530" s="10" t="s">
        <v>652</v>
      </c>
      <c r="C530" s="10" t="s">
        <v>222</v>
      </c>
      <c r="D530" s="10" t="s">
        <v>228</v>
      </c>
      <c r="E530" s="10" t="s">
        <v>196</v>
      </c>
      <c r="F530" s="11">
        <f>SUM(Х!E57)</f>
        <v>364.8</v>
      </c>
    </row>
    <row r="531" spans="1:6" ht="15.75">
      <c r="A531" s="5" t="s">
        <v>238</v>
      </c>
      <c r="B531" s="6" t="s">
        <v>652</v>
      </c>
      <c r="C531" s="7" t="s">
        <v>237</v>
      </c>
      <c r="D531" s="7" t="s">
        <v>183</v>
      </c>
      <c r="E531" s="7" t="s">
        <v>183</v>
      </c>
      <c r="F531" s="8">
        <f>SUM(F532+F543+F549+F537)</f>
        <v>1762.1000000000001</v>
      </c>
    </row>
    <row r="532" spans="1:6" ht="15" customHeight="1">
      <c r="A532" s="5" t="s">
        <v>240</v>
      </c>
      <c r="B532" s="6" t="s">
        <v>652</v>
      </c>
      <c r="C532" s="7" t="s">
        <v>237</v>
      </c>
      <c r="D532" s="7" t="s">
        <v>239</v>
      </c>
      <c r="E532" s="7" t="s">
        <v>183</v>
      </c>
      <c r="F532" s="8">
        <f>SUM(F533+F535)</f>
        <v>1184.4</v>
      </c>
    </row>
    <row r="533" spans="1:6" ht="15" customHeight="1">
      <c r="A533" s="5" t="s">
        <v>242</v>
      </c>
      <c r="B533" s="6" t="s">
        <v>652</v>
      </c>
      <c r="C533" s="7" t="s">
        <v>237</v>
      </c>
      <c r="D533" s="7" t="s">
        <v>241</v>
      </c>
      <c r="E533" s="7" t="s">
        <v>183</v>
      </c>
      <c r="F533" s="8">
        <f>SUM(F534)</f>
        <v>1068.7</v>
      </c>
    </row>
    <row r="534" spans="1:6" ht="15.75">
      <c r="A534" s="9" t="s">
        <v>197</v>
      </c>
      <c r="B534" s="10" t="s">
        <v>652</v>
      </c>
      <c r="C534" s="10" t="s">
        <v>237</v>
      </c>
      <c r="D534" s="10" t="s">
        <v>241</v>
      </c>
      <c r="E534" s="10" t="s">
        <v>196</v>
      </c>
      <c r="F534" s="11">
        <f>SUM(Х!E65)</f>
        <v>1068.7</v>
      </c>
    </row>
    <row r="535" spans="1:6" s="89" customFormat="1" ht="27" customHeight="1">
      <c r="A535" s="86" t="s">
        <v>689</v>
      </c>
      <c r="B535" s="6" t="s">
        <v>652</v>
      </c>
      <c r="C535" s="6" t="s">
        <v>237</v>
      </c>
      <c r="D535" s="7" t="s">
        <v>690</v>
      </c>
      <c r="E535" s="7" t="s">
        <v>183</v>
      </c>
      <c r="F535" s="8">
        <f>SUM(F536)</f>
        <v>115.7</v>
      </c>
    </row>
    <row r="536" spans="1:6" s="89" customFormat="1" ht="16.5" customHeight="1">
      <c r="A536" s="51" t="s">
        <v>197</v>
      </c>
      <c r="B536" s="52" t="s">
        <v>652</v>
      </c>
      <c r="C536" s="52" t="s">
        <v>237</v>
      </c>
      <c r="D536" s="52" t="s">
        <v>690</v>
      </c>
      <c r="E536" s="52" t="s">
        <v>196</v>
      </c>
      <c r="F536" s="53">
        <f>SUM(Х!E67)</f>
        <v>115.7</v>
      </c>
    </row>
    <row r="537" spans="1:6" s="89" customFormat="1" ht="46.5" customHeight="1">
      <c r="A537" s="102" t="s">
        <v>193</v>
      </c>
      <c r="B537" s="76" t="s">
        <v>652</v>
      </c>
      <c r="C537" s="76" t="s">
        <v>237</v>
      </c>
      <c r="D537" s="76" t="s">
        <v>192</v>
      </c>
      <c r="E537" s="76"/>
      <c r="F537" s="69">
        <f>SUM(F538)</f>
        <v>109.1</v>
      </c>
    </row>
    <row r="538" spans="1:6" s="89" customFormat="1" ht="16.5" customHeight="1">
      <c r="A538" s="102" t="s">
        <v>201</v>
      </c>
      <c r="B538" s="76" t="s">
        <v>652</v>
      </c>
      <c r="C538" s="76" t="s">
        <v>237</v>
      </c>
      <c r="D538" s="76" t="s">
        <v>200</v>
      </c>
      <c r="E538" s="76"/>
      <c r="F538" s="69">
        <f>SUM(F542+F539)</f>
        <v>109.1</v>
      </c>
    </row>
    <row r="539" spans="1:6" s="89" customFormat="1" ht="27" customHeight="1">
      <c r="A539" s="139" t="s">
        <v>203</v>
      </c>
      <c r="B539" s="10" t="s">
        <v>652</v>
      </c>
      <c r="C539" s="103" t="s">
        <v>237</v>
      </c>
      <c r="D539" s="122" t="s">
        <v>202</v>
      </c>
      <c r="E539" s="122" t="s">
        <v>183</v>
      </c>
      <c r="F539" s="123">
        <f>SUM(F540)</f>
        <v>33.3</v>
      </c>
    </row>
    <row r="540" spans="1:6" s="89" customFormat="1" ht="16.5" customHeight="1">
      <c r="A540" s="9" t="s">
        <v>197</v>
      </c>
      <c r="B540" s="10" t="s">
        <v>652</v>
      </c>
      <c r="C540" s="10" t="s">
        <v>237</v>
      </c>
      <c r="D540" s="10" t="s">
        <v>202</v>
      </c>
      <c r="E540" s="10" t="s">
        <v>196</v>
      </c>
      <c r="F540" s="123">
        <v>33.3</v>
      </c>
    </row>
    <row r="541" spans="1:6" s="89" customFormat="1" ht="49.5" customHeight="1">
      <c r="A541" s="102" t="s">
        <v>213</v>
      </c>
      <c r="B541" s="76" t="s">
        <v>652</v>
      </c>
      <c r="C541" s="76" t="s">
        <v>237</v>
      </c>
      <c r="D541" s="76" t="s">
        <v>212</v>
      </c>
      <c r="E541" s="76" t="s">
        <v>183</v>
      </c>
      <c r="F541" s="69">
        <f>SUM(F542)</f>
        <v>75.8</v>
      </c>
    </row>
    <row r="542" spans="1:6" s="89" customFormat="1" ht="16.5" customHeight="1">
      <c r="A542" s="9" t="s">
        <v>197</v>
      </c>
      <c r="B542" s="10" t="s">
        <v>652</v>
      </c>
      <c r="C542" s="10" t="s">
        <v>237</v>
      </c>
      <c r="D542" s="10" t="s">
        <v>212</v>
      </c>
      <c r="E542" s="10" t="s">
        <v>196</v>
      </c>
      <c r="F542" s="11">
        <f>SUM(Х!E73)</f>
        <v>75.8</v>
      </c>
    </row>
    <row r="543" spans="1:6" ht="31.5">
      <c r="A543" s="5" t="s">
        <v>244</v>
      </c>
      <c r="B543" s="6" t="s">
        <v>652</v>
      </c>
      <c r="C543" s="7" t="s">
        <v>237</v>
      </c>
      <c r="D543" s="7" t="s">
        <v>243</v>
      </c>
      <c r="E543" s="7" t="s">
        <v>183</v>
      </c>
      <c r="F543" s="8">
        <f>SUM(F544)</f>
        <v>201.89999999999998</v>
      </c>
    </row>
    <row r="544" spans="1:6" ht="15.75">
      <c r="A544" s="5" t="s">
        <v>246</v>
      </c>
      <c r="B544" s="6" t="s">
        <v>652</v>
      </c>
      <c r="C544" s="7" t="s">
        <v>237</v>
      </c>
      <c r="D544" s="7" t="s">
        <v>245</v>
      </c>
      <c r="E544" s="7" t="s">
        <v>183</v>
      </c>
      <c r="F544" s="8">
        <f>SUM(F545+F547)</f>
        <v>201.89999999999998</v>
      </c>
    </row>
    <row r="545" spans="1:6" ht="15.75">
      <c r="A545" s="5" t="s">
        <v>248</v>
      </c>
      <c r="B545" s="6" t="s">
        <v>652</v>
      </c>
      <c r="C545" s="7" t="s">
        <v>237</v>
      </c>
      <c r="D545" s="7" t="s">
        <v>247</v>
      </c>
      <c r="E545" s="7" t="s">
        <v>183</v>
      </c>
      <c r="F545" s="8">
        <f>SUM(F546)</f>
        <v>101.1</v>
      </c>
    </row>
    <row r="546" spans="1:6" ht="15.75">
      <c r="A546" s="9" t="s">
        <v>197</v>
      </c>
      <c r="B546" s="10" t="s">
        <v>652</v>
      </c>
      <c r="C546" s="10" t="s">
        <v>237</v>
      </c>
      <c r="D546" s="10" t="s">
        <v>247</v>
      </c>
      <c r="E546" s="10" t="s">
        <v>196</v>
      </c>
      <c r="F546" s="11">
        <f>SUM(Х!E80-'Прил 3'!F493)</f>
        <v>101.1</v>
      </c>
    </row>
    <row r="547" spans="1:6" ht="31.5">
      <c r="A547" s="5" t="s">
        <v>250</v>
      </c>
      <c r="B547" s="6" t="s">
        <v>652</v>
      </c>
      <c r="C547" s="7" t="s">
        <v>237</v>
      </c>
      <c r="D547" s="7" t="s">
        <v>249</v>
      </c>
      <c r="E547" s="7" t="s">
        <v>183</v>
      </c>
      <c r="F547" s="8">
        <f>SUM(F548)</f>
        <v>100.8</v>
      </c>
    </row>
    <row r="548" spans="1:6" ht="15.75">
      <c r="A548" s="9" t="s">
        <v>197</v>
      </c>
      <c r="B548" s="10" t="s">
        <v>652</v>
      </c>
      <c r="C548" s="10" t="s">
        <v>237</v>
      </c>
      <c r="D548" s="10" t="s">
        <v>249</v>
      </c>
      <c r="E548" s="10" t="s">
        <v>196</v>
      </c>
      <c r="F548" s="11">
        <f>SUM(Х!E82)</f>
        <v>100.8</v>
      </c>
    </row>
    <row r="549" spans="1:6" ht="15.75">
      <c r="A549" s="5" t="s">
        <v>258</v>
      </c>
      <c r="B549" s="6" t="s">
        <v>652</v>
      </c>
      <c r="C549" s="7" t="s">
        <v>237</v>
      </c>
      <c r="D549" s="7" t="s">
        <v>257</v>
      </c>
      <c r="E549" s="7" t="s">
        <v>183</v>
      </c>
      <c r="F549" s="8">
        <f>SUM(F550)</f>
        <v>266.7</v>
      </c>
    </row>
    <row r="550" spans="1:6" ht="15.75">
      <c r="A550" s="9" t="s">
        <v>197</v>
      </c>
      <c r="B550" s="10" t="s">
        <v>652</v>
      </c>
      <c r="C550" s="10" t="s">
        <v>237</v>
      </c>
      <c r="D550" s="10" t="s">
        <v>257</v>
      </c>
      <c r="E550" s="10" t="s">
        <v>196</v>
      </c>
      <c r="F550" s="11">
        <v>266.7</v>
      </c>
    </row>
    <row r="551" spans="1:6" ht="15.75">
      <c r="A551" s="5" t="s">
        <v>264</v>
      </c>
      <c r="B551" s="6" t="s">
        <v>652</v>
      </c>
      <c r="C551" s="7" t="s">
        <v>263</v>
      </c>
      <c r="D551" s="7" t="s">
        <v>183</v>
      </c>
      <c r="E551" s="7" t="s">
        <v>183</v>
      </c>
      <c r="F551" s="8">
        <f>SUM(F555)</f>
        <v>819.7</v>
      </c>
    </row>
    <row r="552" spans="1:6" ht="15.75">
      <c r="A552" s="5" t="s">
        <v>266</v>
      </c>
      <c r="B552" s="6" t="s">
        <v>652</v>
      </c>
      <c r="C552" s="7" t="s">
        <v>265</v>
      </c>
      <c r="D552" s="7" t="s">
        <v>183</v>
      </c>
      <c r="E552" s="7" t="s">
        <v>183</v>
      </c>
      <c r="F552" s="8">
        <f>SUM(F555)</f>
        <v>819.7</v>
      </c>
    </row>
    <row r="553" spans="1:6" ht="17.25" customHeight="1">
      <c r="A553" s="5" t="s">
        <v>240</v>
      </c>
      <c r="B553" s="6" t="s">
        <v>652</v>
      </c>
      <c r="C553" s="7" t="s">
        <v>265</v>
      </c>
      <c r="D553" s="7" t="s">
        <v>239</v>
      </c>
      <c r="E553" s="7" t="s">
        <v>183</v>
      </c>
      <c r="F553" s="8">
        <f>SUM(F555)</f>
        <v>819.7</v>
      </c>
    </row>
    <row r="554" spans="1:6" ht="31.5">
      <c r="A554" s="5" t="s">
        <v>268</v>
      </c>
      <c r="B554" s="6" t="s">
        <v>652</v>
      </c>
      <c r="C554" s="7" t="s">
        <v>265</v>
      </c>
      <c r="D554" s="7" t="s">
        <v>267</v>
      </c>
      <c r="E554" s="7" t="s">
        <v>183</v>
      </c>
      <c r="F554" s="8">
        <f>SUM(F555)</f>
        <v>819.7</v>
      </c>
    </row>
    <row r="555" spans="1:6" ht="15.75">
      <c r="A555" s="9" t="s">
        <v>197</v>
      </c>
      <c r="B555" s="10" t="s">
        <v>652</v>
      </c>
      <c r="C555" s="10" t="s">
        <v>265</v>
      </c>
      <c r="D555" s="10" t="s">
        <v>267</v>
      </c>
      <c r="E555" s="10" t="s">
        <v>196</v>
      </c>
      <c r="F555" s="11">
        <f>SUM(Х!E104)</f>
        <v>819.7</v>
      </c>
    </row>
    <row r="556" spans="1:6" ht="31.5">
      <c r="A556" s="5" t="s">
        <v>270</v>
      </c>
      <c r="B556" s="6" t="s">
        <v>652</v>
      </c>
      <c r="C556" s="7" t="s">
        <v>269</v>
      </c>
      <c r="D556" s="7" t="s">
        <v>183</v>
      </c>
      <c r="E556" s="7" t="s">
        <v>183</v>
      </c>
      <c r="F556" s="8">
        <f>SUM(F557+F562)</f>
        <v>1007</v>
      </c>
    </row>
    <row r="557" spans="1:6" ht="15.75">
      <c r="A557" s="5" t="s">
        <v>272</v>
      </c>
      <c r="B557" s="6" t="s">
        <v>652</v>
      </c>
      <c r="C557" s="7" t="s">
        <v>271</v>
      </c>
      <c r="D557" s="7" t="s">
        <v>183</v>
      </c>
      <c r="E557" s="7" t="s">
        <v>183</v>
      </c>
      <c r="F557" s="8">
        <f>SUM(F559+F561)</f>
        <v>126.5</v>
      </c>
    </row>
    <row r="558" spans="1:6" ht="15.75">
      <c r="A558" s="5" t="s">
        <v>280</v>
      </c>
      <c r="B558" s="6" t="s">
        <v>652</v>
      </c>
      <c r="C558" s="7" t="s">
        <v>271</v>
      </c>
      <c r="D558" s="7" t="s">
        <v>279</v>
      </c>
      <c r="E558" s="7" t="s">
        <v>183</v>
      </c>
      <c r="F558" s="8">
        <f>SUM(F559+F561)</f>
        <v>126.5</v>
      </c>
    </row>
    <row r="559" spans="1:6" ht="31.5">
      <c r="A559" s="9" t="s">
        <v>278</v>
      </c>
      <c r="B559" s="6" t="s">
        <v>652</v>
      </c>
      <c r="C559" s="10" t="s">
        <v>271</v>
      </c>
      <c r="D559" s="10" t="s">
        <v>279</v>
      </c>
      <c r="E559" s="10" t="s">
        <v>277</v>
      </c>
      <c r="F559" s="11">
        <v>101.2</v>
      </c>
    </row>
    <row r="560" spans="1:6" ht="31.5">
      <c r="A560" s="5" t="s">
        <v>282</v>
      </c>
      <c r="B560" s="6" t="s">
        <v>652</v>
      </c>
      <c r="C560" s="7" t="s">
        <v>271</v>
      </c>
      <c r="D560" s="7" t="s">
        <v>281</v>
      </c>
      <c r="E560" s="7" t="s">
        <v>183</v>
      </c>
      <c r="F560" s="8">
        <f>SUM(F561)</f>
        <v>25.3</v>
      </c>
    </row>
    <row r="561" spans="1:6" ht="31.5">
      <c r="A561" s="9" t="s">
        <v>278</v>
      </c>
      <c r="B561" s="6" t="s">
        <v>652</v>
      </c>
      <c r="C561" s="10" t="s">
        <v>271</v>
      </c>
      <c r="D561" s="10" t="s">
        <v>281</v>
      </c>
      <c r="E561" s="10" t="s">
        <v>277</v>
      </c>
      <c r="F561" s="11">
        <v>25.3</v>
      </c>
    </row>
    <row r="562" spans="1:6" ht="28.5" customHeight="1">
      <c r="A562" s="5" t="s">
        <v>296</v>
      </c>
      <c r="B562" s="6" t="s">
        <v>652</v>
      </c>
      <c r="C562" s="7" t="s">
        <v>295</v>
      </c>
      <c r="D562" s="7" t="s">
        <v>183</v>
      </c>
      <c r="E562" s="7" t="s">
        <v>183</v>
      </c>
      <c r="F562" s="8">
        <f>SUM(F568+F563)</f>
        <v>880.5</v>
      </c>
    </row>
    <row r="563" spans="1:6" ht="17.25" customHeight="1">
      <c r="A563" s="115" t="s">
        <v>231</v>
      </c>
      <c r="B563" s="116" t="s">
        <v>652</v>
      </c>
      <c r="C563" s="116" t="s">
        <v>295</v>
      </c>
      <c r="D563" s="117" t="s">
        <v>232</v>
      </c>
      <c r="E563" s="117" t="s">
        <v>183</v>
      </c>
      <c r="F563" s="118">
        <f>SUM(F565)</f>
        <v>24.700000000000017</v>
      </c>
    </row>
    <row r="564" spans="1:6" ht="17.25" customHeight="1">
      <c r="A564" s="115" t="s">
        <v>234</v>
      </c>
      <c r="B564" s="116" t="s">
        <v>652</v>
      </c>
      <c r="C564" s="116" t="s">
        <v>295</v>
      </c>
      <c r="D564" s="117" t="s">
        <v>233</v>
      </c>
      <c r="E564" s="117" t="s">
        <v>183</v>
      </c>
      <c r="F564" s="118">
        <f>SUM(F565)</f>
        <v>24.700000000000017</v>
      </c>
    </row>
    <row r="565" spans="1:6" ht="17.25" customHeight="1">
      <c r="A565" s="107" t="s">
        <v>197</v>
      </c>
      <c r="B565" s="119" t="s">
        <v>652</v>
      </c>
      <c r="C565" s="119" t="s">
        <v>295</v>
      </c>
      <c r="D565" s="119" t="s">
        <v>233</v>
      </c>
      <c r="E565" s="119" t="s">
        <v>196</v>
      </c>
      <c r="F565" s="120">
        <f>SUM(Х!E127-'Прил 3'!F393)</f>
        <v>24.700000000000017</v>
      </c>
    </row>
    <row r="566" spans="1:6" ht="15.75">
      <c r="A566" s="5" t="s">
        <v>260</v>
      </c>
      <c r="B566" s="6" t="s">
        <v>652</v>
      </c>
      <c r="C566" s="7" t="s">
        <v>295</v>
      </c>
      <c r="D566" s="7" t="s">
        <v>259</v>
      </c>
      <c r="E566" s="7" t="s">
        <v>183</v>
      </c>
      <c r="F566" s="8">
        <f>SUM(F568)</f>
        <v>855.8</v>
      </c>
    </row>
    <row r="567" spans="1:6" ht="47.25">
      <c r="A567" s="5" t="s">
        <v>298</v>
      </c>
      <c r="B567" s="6" t="s">
        <v>652</v>
      </c>
      <c r="C567" s="7" t="s">
        <v>295</v>
      </c>
      <c r="D567" s="7" t="s">
        <v>297</v>
      </c>
      <c r="E567" s="7" t="s">
        <v>183</v>
      </c>
      <c r="F567" s="8">
        <f>SUM(F568)</f>
        <v>855.8</v>
      </c>
    </row>
    <row r="568" spans="1:6" ht="15.75">
      <c r="A568" s="9" t="s">
        <v>197</v>
      </c>
      <c r="B568" s="10" t="s">
        <v>652</v>
      </c>
      <c r="C568" s="10" t="s">
        <v>295</v>
      </c>
      <c r="D568" s="10" t="s">
        <v>297</v>
      </c>
      <c r="E568" s="10" t="s">
        <v>196</v>
      </c>
      <c r="F568" s="11">
        <f>SUM(Х!E130)</f>
        <v>855.8</v>
      </c>
    </row>
    <row r="569" spans="1:6" ht="15.75">
      <c r="A569" s="5" t="s">
        <v>300</v>
      </c>
      <c r="B569" s="6" t="s">
        <v>652</v>
      </c>
      <c r="C569" s="7" t="s">
        <v>299</v>
      </c>
      <c r="D569" s="7" t="s">
        <v>183</v>
      </c>
      <c r="E569" s="7" t="s">
        <v>183</v>
      </c>
      <c r="F569" s="8">
        <f>SUM(F574)</f>
        <v>320.2</v>
      </c>
    </row>
    <row r="570" spans="1:6" ht="15.75">
      <c r="A570" s="5" t="s">
        <v>302</v>
      </c>
      <c r="B570" s="6" t="s">
        <v>652</v>
      </c>
      <c r="C570" s="7" t="s">
        <v>301</v>
      </c>
      <c r="D570" s="7" t="s">
        <v>183</v>
      </c>
      <c r="E570" s="7" t="s">
        <v>183</v>
      </c>
      <c r="F570" s="8">
        <f>SUM(F574)</f>
        <v>320.2</v>
      </c>
    </row>
    <row r="571" spans="1:6" ht="15.75">
      <c r="A571" s="5" t="s">
        <v>260</v>
      </c>
      <c r="B571" s="6" t="s">
        <v>652</v>
      </c>
      <c r="C571" s="7" t="s">
        <v>301</v>
      </c>
      <c r="D571" s="7" t="s">
        <v>259</v>
      </c>
      <c r="E571" s="7" t="s">
        <v>183</v>
      </c>
      <c r="F571" s="8">
        <f>SUM(F574)</f>
        <v>320.2</v>
      </c>
    </row>
    <row r="572" spans="1:6" ht="31.5">
      <c r="A572" s="5" t="s">
        <v>309</v>
      </c>
      <c r="B572" s="6" t="s">
        <v>652</v>
      </c>
      <c r="C572" s="7" t="s">
        <v>301</v>
      </c>
      <c r="D572" s="7" t="s">
        <v>308</v>
      </c>
      <c r="E572" s="7" t="s">
        <v>183</v>
      </c>
      <c r="F572" s="8">
        <f>SUM(F574)</f>
        <v>320.2</v>
      </c>
    </row>
    <row r="573" spans="1:6" ht="31.5">
      <c r="A573" s="5" t="s">
        <v>311</v>
      </c>
      <c r="B573" s="6" t="s">
        <v>652</v>
      </c>
      <c r="C573" s="7" t="s">
        <v>301</v>
      </c>
      <c r="D573" s="7" t="s">
        <v>310</v>
      </c>
      <c r="E573" s="7" t="s">
        <v>183</v>
      </c>
      <c r="F573" s="8">
        <f>SUM(F574)</f>
        <v>320.2</v>
      </c>
    </row>
    <row r="574" spans="1:6" ht="15.75">
      <c r="A574" s="9" t="s">
        <v>197</v>
      </c>
      <c r="B574" s="10" t="s">
        <v>652</v>
      </c>
      <c r="C574" s="10" t="s">
        <v>301</v>
      </c>
      <c r="D574" s="10" t="s">
        <v>310</v>
      </c>
      <c r="E574" s="10" t="s">
        <v>196</v>
      </c>
      <c r="F574" s="11">
        <v>320.2</v>
      </c>
    </row>
    <row r="575" spans="1:6" ht="15.75">
      <c r="A575" s="5" t="s">
        <v>315</v>
      </c>
      <c r="B575" s="10" t="s">
        <v>652</v>
      </c>
      <c r="C575" s="7" t="s">
        <v>314</v>
      </c>
      <c r="D575" s="7" t="s">
        <v>183</v>
      </c>
      <c r="E575" s="7" t="s">
        <v>183</v>
      </c>
      <c r="F575" s="8">
        <f>SUM(F577)</f>
        <v>15</v>
      </c>
    </row>
    <row r="576" spans="1:6" ht="15.75">
      <c r="A576" s="5" t="s">
        <v>350</v>
      </c>
      <c r="B576" s="10" t="s">
        <v>652</v>
      </c>
      <c r="C576" s="7" t="s">
        <v>349</v>
      </c>
      <c r="D576" s="7" t="s">
        <v>183</v>
      </c>
      <c r="E576" s="7" t="s">
        <v>183</v>
      </c>
      <c r="F576" s="8">
        <f>SUM(F577)</f>
        <v>15</v>
      </c>
    </row>
    <row r="577" spans="1:6" ht="47.25">
      <c r="A577" s="5" t="s">
        <v>193</v>
      </c>
      <c r="B577" s="10" t="s">
        <v>652</v>
      </c>
      <c r="C577" s="7" t="s">
        <v>349</v>
      </c>
      <c r="D577" s="7" t="s">
        <v>192</v>
      </c>
      <c r="E577" s="7" t="s">
        <v>183</v>
      </c>
      <c r="F577" s="8">
        <f>SUM(F580)</f>
        <v>15</v>
      </c>
    </row>
    <row r="578" spans="1:6" ht="15.75">
      <c r="A578" s="5" t="s">
        <v>201</v>
      </c>
      <c r="B578" s="10" t="s">
        <v>652</v>
      </c>
      <c r="C578" s="7" t="s">
        <v>349</v>
      </c>
      <c r="D578" s="7" t="s">
        <v>200</v>
      </c>
      <c r="E578" s="7" t="s">
        <v>183</v>
      </c>
      <c r="F578" s="8">
        <f>SUM(F580)</f>
        <v>15</v>
      </c>
    </row>
    <row r="579" spans="1:6" ht="31.5">
      <c r="A579" s="5" t="s">
        <v>203</v>
      </c>
      <c r="B579" s="10" t="s">
        <v>652</v>
      </c>
      <c r="C579" s="7" t="s">
        <v>349</v>
      </c>
      <c r="D579" s="7" t="s">
        <v>202</v>
      </c>
      <c r="E579" s="7" t="s">
        <v>183</v>
      </c>
      <c r="F579" s="8">
        <f>SUM(F580)</f>
        <v>15</v>
      </c>
    </row>
    <row r="580" spans="1:7" ht="15.75">
      <c r="A580" s="9" t="s">
        <v>197</v>
      </c>
      <c r="B580" s="10" t="s">
        <v>652</v>
      </c>
      <c r="C580" s="10" t="s">
        <v>349</v>
      </c>
      <c r="D580" s="10" t="s">
        <v>202</v>
      </c>
      <c r="E580" s="10" t="s">
        <v>196</v>
      </c>
      <c r="F580" s="11">
        <v>15</v>
      </c>
      <c r="G580" s="141"/>
    </row>
    <row r="581" spans="1:6" ht="15.75">
      <c r="A581" s="54" t="s">
        <v>362</v>
      </c>
      <c r="B581" s="10" t="s">
        <v>652</v>
      </c>
      <c r="C581" s="56" t="s">
        <v>361</v>
      </c>
      <c r="D581" s="56" t="s">
        <v>183</v>
      </c>
      <c r="E581" s="56" t="s">
        <v>183</v>
      </c>
      <c r="F581" s="26">
        <f>SUM(F582+F587+F604)</f>
        <v>3590.2</v>
      </c>
    </row>
    <row r="582" spans="1:6" ht="15.75">
      <c r="A582" s="5" t="s">
        <v>364</v>
      </c>
      <c r="B582" s="10" t="s">
        <v>652</v>
      </c>
      <c r="C582" s="7" t="s">
        <v>363</v>
      </c>
      <c r="D582" s="7" t="s">
        <v>183</v>
      </c>
      <c r="E582" s="7" t="s">
        <v>183</v>
      </c>
      <c r="F582" s="73">
        <f>SUM(F583)</f>
        <v>1365</v>
      </c>
    </row>
    <row r="583" spans="1:6" ht="15.75">
      <c r="A583" s="5" t="s">
        <v>366</v>
      </c>
      <c r="B583" s="10" t="s">
        <v>652</v>
      </c>
      <c r="C583" s="7" t="s">
        <v>363</v>
      </c>
      <c r="D583" s="7" t="s">
        <v>365</v>
      </c>
      <c r="E583" s="7" t="s">
        <v>183</v>
      </c>
      <c r="F583" s="73">
        <f>SUM(F584)</f>
        <v>1365</v>
      </c>
    </row>
    <row r="584" spans="1:6" ht="15.75">
      <c r="A584" s="5" t="s">
        <v>368</v>
      </c>
      <c r="B584" s="10" t="s">
        <v>652</v>
      </c>
      <c r="C584" s="7" t="s">
        <v>363</v>
      </c>
      <c r="D584" s="7" t="s">
        <v>367</v>
      </c>
      <c r="E584" s="7" t="s">
        <v>183</v>
      </c>
      <c r="F584" s="73">
        <f>SUM(F585)</f>
        <v>1365</v>
      </c>
    </row>
    <row r="585" spans="1:6" ht="31.5">
      <c r="A585" s="5" t="s">
        <v>374</v>
      </c>
      <c r="B585" s="10" t="s">
        <v>652</v>
      </c>
      <c r="C585" s="7" t="s">
        <v>363</v>
      </c>
      <c r="D585" s="7" t="s">
        <v>373</v>
      </c>
      <c r="E585" s="7" t="s">
        <v>183</v>
      </c>
      <c r="F585" s="73">
        <f>SUM(F586)</f>
        <v>1365</v>
      </c>
    </row>
    <row r="586" spans="1:7" ht="15.75">
      <c r="A586" s="9" t="s">
        <v>376</v>
      </c>
      <c r="B586" s="10" t="s">
        <v>652</v>
      </c>
      <c r="C586" s="10" t="s">
        <v>363</v>
      </c>
      <c r="D586" s="10" t="s">
        <v>373</v>
      </c>
      <c r="E586" s="10" t="s">
        <v>375</v>
      </c>
      <c r="F586" s="74">
        <v>1365</v>
      </c>
      <c r="G586" s="141"/>
    </row>
    <row r="587" spans="1:6" ht="15.75">
      <c r="A587" s="5" t="s">
        <v>392</v>
      </c>
      <c r="B587" s="10" t="s">
        <v>652</v>
      </c>
      <c r="C587" s="7" t="s">
        <v>391</v>
      </c>
      <c r="D587" s="7" t="s">
        <v>183</v>
      </c>
      <c r="E587" s="7" t="s">
        <v>183</v>
      </c>
      <c r="F587" s="8">
        <f>SUM(F590+F592+F596+F600)</f>
        <v>1977.8999999999999</v>
      </c>
    </row>
    <row r="588" spans="1:6" ht="15.75">
      <c r="A588" s="5" t="s">
        <v>400</v>
      </c>
      <c r="B588" s="10" t="s">
        <v>652</v>
      </c>
      <c r="C588" s="7" t="s">
        <v>391</v>
      </c>
      <c r="D588" s="7" t="s">
        <v>399</v>
      </c>
      <c r="E588" s="7" t="s">
        <v>183</v>
      </c>
      <c r="F588" s="8">
        <f>SUM(F589)</f>
        <v>1300.6</v>
      </c>
    </row>
    <row r="589" spans="1:6" ht="15.75">
      <c r="A589" s="5" t="s">
        <v>368</v>
      </c>
      <c r="B589" s="10" t="s">
        <v>652</v>
      </c>
      <c r="C589" s="7" t="s">
        <v>391</v>
      </c>
      <c r="D589" s="7" t="s">
        <v>401</v>
      </c>
      <c r="E589" s="7" t="s">
        <v>183</v>
      </c>
      <c r="F589" s="8">
        <f>SUM(F590)</f>
        <v>1300.6</v>
      </c>
    </row>
    <row r="590" spans="1:6" ht="31.5">
      <c r="A590" s="5" t="s">
        <v>639</v>
      </c>
      <c r="B590" s="10" t="s">
        <v>652</v>
      </c>
      <c r="C590" s="7" t="s">
        <v>391</v>
      </c>
      <c r="D590" s="7" t="s">
        <v>403</v>
      </c>
      <c r="E590" s="7" t="s">
        <v>183</v>
      </c>
      <c r="F590" s="8">
        <f>SUM(F591)</f>
        <v>1300.6</v>
      </c>
    </row>
    <row r="591" spans="1:7" ht="15.75">
      <c r="A591" s="9" t="s">
        <v>376</v>
      </c>
      <c r="B591" s="10" t="s">
        <v>652</v>
      </c>
      <c r="C591" s="10" t="s">
        <v>391</v>
      </c>
      <c r="D591" s="10" t="s">
        <v>403</v>
      </c>
      <c r="E591" s="10" t="s">
        <v>375</v>
      </c>
      <c r="F591" s="11">
        <v>1300.6</v>
      </c>
      <c r="G591" s="141"/>
    </row>
    <row r="592" spans="1:6" ht="15.75">
      <c r="A592" s="5" t="s">
        <v>416</v>
      </c>
      <c r="B592" s="10" t="s">
        <v>652</v>
      </c>
      <c r="C592" s="7" t="s">
        <v>391</v>
      </c>
      <c r="D592" s="7" t="s">
        <v>415</v>
      </c>
      <c r="E592" s="7" t="s">
        <v>183</v>
      </c>
      <c r="F592" s="8">
        <f>SUM(F593)</f>
        <v>411.7</v>
      </c>
    </row>
    <row r="593" spans="1:6" ht="15.75">
      <c r="A593" s="5" t="s">
        <v>368</v>
      </c>
      <c r="B593" s="10" t="s">
        <v>652</v>
      </c>
      <c r="C593" s="7" t="s">
        <v>391</v>
      </c>
      <c r="D593" s="7" t="s">
        <v>417</v>
      </c>
      <c r="E593" s="7" t="s">
        <v>183</v>
      </c>
      <c r="F593" s="8">
        <f>SUM(F594)</f>
        <v>411.7</v>
      </c>
    </row>
    <row r="594" spans="1:6" ht="31.5">
      <c r="A594" s="5" t="s">
        <v>419</v>
      </c>
      <c r="B594" s="10" t="s">
        <v>652</v>
      </c>
      <c r="C594" s="7" t="s">
        <v>391</v>
      </c>
      <c r="D594" s="7" t="s">
        <v>418</v>
      </c>
      <c r="E594" s="7" t="s">
        <v>183</v>
      </c>
      <c r="F594" s="8">
        <f>SUM(F595)</f>
        <v>411.7</v>
      </c>
    </row>
    <row r="595" spans="1:7" ht="15.75">
      <c r="A595" s="9" t="s">
        <v>376</v>
      </c>
      <c r="B595" s="10" t="s">
        <v>652</v>
      </c>
      <c r="C595" s="10" t="s">
        <v>391</v>
      </c>
      <c r="D595" s="10" t="s">
        <v>418</v>
      </c>
      <c r="E595" s="10" t="s">
        <v>375</v>
      </c>
      <c r="F595" s="11">
        <v>411.7</v>
      </c>
      <c r="G595" s="141"/>
    </row>
    <row r="596" spans="1:6" ht="15.75">
      <c r="A596" s="5" t="s">
        <v>424</v>
      </c>
      <c r="B596" s="10" t="s">
        <v>652</v>
      </c>
      <c r="C596" s="6" t="s">
        <v>391</v>
      </c>
      <c r="D596" s="7" t="s">
        <v>423</v>
      </c>
      <c r="E596" s="7" t="s">
        <v>183</v>
      </c>
      <c r="F596" s="8">
        <f>SUM(F597)</f>
        <v>151.8</v>
      </c>
    </row>
    <row r="597" spans="1:6" ht="15.75">
      <c r="A597" s="5" t="s">
        <v>368</v>
      </c>
      <c r="B597" s="10" t="s">
        <v>652</v>
      </c>
      <c r="C597" s="6" t="s">
        <v>391</v>
      </c>
      <c r="D597" s="7" t="s">
        <v>425</v>
      </c>
      <c r="E597" s="7" t="s">
        <v>183</v>
      </c>
      <c r="F597" s="8">
        <f>SUM(F598)</f>
        <v>151.8</v>
      </c>
    </row>
    <row r="598" spans="1:6" ht="31.5">
      <c r="A598" s="86" t="s">
        <v>46</v>
      </c>
      <c r="B598" s="10" t="s">
        <v>652</v>
      </c>
      <c r="C598" s="6" t="s">
        <v>391</v>
      </c>
      <c r="D598" s="7" t="s">
        <v>45</v>
      </c>
      <c r="E598" s="7" t="s">
        <v>183</v>
      </c>
      <c r="F598" s="8">
        <f>SUM(F599)</f>
        <v>151.8</v>
      </c>
    </row>
    <row r="599" spans="1:6" ht="15.75">
      <c r="A599" s="9" t="s">
        <v>376</v>
      </c>
      <c r="B599" s="10" t="s">
        <v>652</v>
      </c>
      <c r="C599" s="10" t="s">
        <v>391</v>
      </c>
      <c r="D599" s="10" t="s">
        <v>45</v>
      </c>
      <c r="E599" s="10" t="s">
        <v>375</v>
      </c>
      <c r="F599" s="11">
        <v>151.8</v>
      </c>
    </row>
    <row r="600" spans="1:6" ht="15.75">
      <c r="A600" s="5" t="s">
        <v>431</v>
      </c>
      <c r="B600" s="10" t="s">
        <v>652</v>
      </c>
      <c r="C600" s="7" t="s">
        <v>391</v>
      </c>
      <c r="D600" s="7" t="s">
        <v>430</v>
      </c>
      <c r="E600" s="7" t="s">
        <v>183</v>
      </c>
      <c r="F600" s="8">
        <f>SUM(F601)</f>
        <v>113.8</v>
      </c>
    </row>
    <row r="601" spans="1:6" ht="15.75">
      <c r="A601" s="5" t="s">
        <v>368</v>
      </c>
      <c r="B601" s="10" t="s">
        <v>652</v>
      </c>
      <c r="C601" s="7" t="s">
        <v>391</v>
      </c>
      <c r="D601" s="7" t="s">
        <v>432</v>
      </c>
      <c r="E601" s="7" t="s">
        <v>183</v>
      </c>
      <c r="F601" s="8">
        <f>SUM(F602)</f>
        <v>113.8</v>
      </c>
    </row>
    <row r="602" spans="1:6" ht="63">
      <c r="A602" s="139" t="s">
        <v>48</v>
      </c>
      <c r="B602" s="10" t="s">
        <v>652</v>
      </c>
      <c r="C602" s="103" t="s">
        <v>391</v>
      </c>
      <c r="D602" s="122" t="s">
        <v>47</v>
      </c>
      <c r="E602" s="122" t="s">
        <v>183</v>
      </c>
      <c r="F602" s="123">
        <f>SUM(F603)</f>
        <v>113.8</v>
      </c>
    </row>
    <row r="603" spans="1:6" ht="15.75">
      <c r="A603" s="9" t="s">
        <v>376</v>
      </c>
      <c r="B603" s="10" t="s">
        <v>652</v>
      </c>
      <c r="C603" s="10" t="s">
        <v>391</v>
      </c>
      <c r="D603" s="10" t="s">
        <v>47</v>
      </c>
      <c r="E603" s="10" t="s">
        <v>375</v>
      </c>
      <c r="F603" s="11">
        <v>113.8</v>
      </c>
    </row>
    <row r="604" spans="1:6" ht="15.75">
      <c r="A604" s="5" t="s">
        <v>457</v>
      </c>
      <c r="B604" s="10" t="s">
        <v>652</v>
      </c>
      <c r="C604" s="7" t="s">
        <v>456</v>
      </c>
      <c r="D604" s="7" t="s">
        <v>183</v>
      </c>
      <c r="E604" s="7" t="s">
        <v>183</v>
      </c>
      <c r="F604" s="8">
        <f>SUM(F605)</f>
        <v>247.3</v>
      </c>
    </row>
    <row r="605" spans="1:6" ht="63">
      <c r="A605" s="5" t="s">
        <v>444</v>
      </c>
      <c r="B605" s="10" t="s">
        <v>652</v>
      </c>
      <c r="C605" s="7" t="s">
        <v>456</v>
      </c>
      <c r="D605" s="7" t="s">
        <v>443</v>
      </c>
      <c r="E605" s="7" t="s">
        <v>183</v>
      </c>
      <c r="F605" s="8">
        <f>SUM(F606)</f>
        <v>247.3</v>
      </c>
    </row>
    <row r="606" spans="1:6" ht="15.75">
      <c r="A606" s="5" t="s">
        <v>368</v>
      </c>
      <c r="B606" s="10" t="s">
        <v>652</v>
      </c>
      <c r="C606" s="7" t="s">
        <v>456</v>
      </c>
      <c r="D606" s="7" t="s">
        <v>445</v>
      </c>
      <c r="E606" s="7" t="s">
        <v>183</v>
      </c>
      <c r="F606" s="8">
        <f>SUM(F607)</f>
        <v>247.3</v>
      </c>
    </row>
    <row r="607" spans="1:6" ht="63">
      <c r="A607" s="5" t="s">
        <v>447</v>
      </c>
      <c r="B607" s="10" t="s">
        <v>652</v>
      </c>
      <c r="C607" s="7" t="s">
        <v>456</v>
      </c>
      <c r="D607" s="7" t="s">
        <v>446</v>
      </c>
      <c r="E607" s="7" t="s">
        <v>183</v>
      </c>
      <c r="F607" s="8">
        <f>SUM(F608)</f>
        <v>247.3</v>
      </c>
    </row>
    <row r="608" spans="1:6" ht="15.75">
      <c r="A608" s="9" t="s">
        <v>376</v>
      </c>
      <c r="B608" s="10" t="s">
        <v>652</v>
      </c>
      <c r="C608" s="10" t="s">
        <v>456</v>
      </c>
      <c r="D608" s="10" t="s">
        <v>446</v>
      </c>
      <c r="E608" s="10" t="s">
        <v>375</v>
      </c>
      <c r="F608" s="11">
        <v>247.3</v>
      </c>
    </row>
    <row r="609" spans="1:6" ht="31.5">
      <c r="A609" s="5" t="s">
        <v>473</v>
      </c>
      <c r="B609" s="10" t="s">
        <v>652</v>
      </c>
      <c r="C609" s="7" t="s">
        <v>472</v>
      </c>
      <c r="D609" s="7" t="s">
        <v>183</v>
      </c>
      <c r="E609" s="7" t="s">
        <v>183</v>
      </c>
      <c r="F609" s="8">
        <f>SUM(F610+F623)</f>
        <v>472.7</v>
      </c>
    </row>
    <row r="610" spans="1:6" ht="15.75">
      <c r="A610" s="5" t="s">
        <v>475</v>
      </c>
      <c r="B610" s="10" t="s">
        <v>652</v>
      </c>
      <c r="C610" s="7" t="s">
        <v>474</v>
      </c>
      <c r="D610" s="7" t="s">
        <v>183</v>
      </c>
      <c r="E610" s="7" t="s">
        <v>183</v>
      </c>
      <c r="F610" s="8">
        <f>SUM(F611+F615+F619)</f>
        <v>420.9</v>
      </c>
    </row>
    <row r="611" spans="1:6" ht="31.5">
      <c r="A611" s="5" t="s">
        <v>477</v>
      </c>
      <c r="B611" s="10" t="s">
        <v>652</v>
      </c>
      <c r="C611" s="7" t="s">
        <v>474</v>
      </c>
      <c r="D611" s="7" t="s">
        <v>476</v>
      </c>
      <c r="E611" s="7" t="s">
        <v>183</v>
      </c>
      <c r="F611" s="8">
        <f>SUM(F612)</f>
        <v>249.6</v>
      </c>
    </row>
    <row r="612" spans="1:6" ht="15.75">
      <c r="A612" s="5" t="s">
        <v>368</v>
      </c>
      <c r="B612" s="10" t="s">
        <v>652</v>
      </c>
      <c r="C612" s="7" t="s">
        <v>474</v>
      </c>
      <c r="D612" s="7" t="s">
        <v>478</v>
      </c>
      <c r="E612" s="7" t="s">
        <v>183</v>
      </c>
      <c r="F612" s="8">
        <f>SUM(F613)</f>
        <v>249.6</v>
      </c>
    </row>
    <row r="613" spans="1:6" ht="31.5">
      <c r="A613" s="5" t="s">
        <v>480</v>
      </c>
      <c r="B613" s="10" t="s">
        <v>652</v>
      </c>
      <c r="C613" s="7" t="s">
        <v>474</v>
      </c>
      <c r="D613" s="7" t="s">
        <v>479</v>
      </c>
      <c r="E613" s="7" t="s">
        <v>183</v>
      </c>
      <c r="F613" s="8">
        <f>SUM(F614)</f>
        <v>249.6</v>
      </c>
    </row>
    <row r="614" spans="1:6" ht="15.75">
      <c r="A614" s="9" t="s">
        <v>376</v>
      </c>
      <c r="B614" s="10" t="s">
        <v>652</v>
      </c>
      <c r="C614" s="10" t="s">
        <v>474</v>
      </c>
      <c r="D614" s="10" t="s">
        <v>479</v>
      </c>
      <c r="E614" s="10" t="s">
        <v>375</v>
      </c>
      <c r="F614" s="11">
        <v>249.6</v>
      </c>
    </row>
    <row r="615" spans="1:6" ht="15.75">
      <c r="A615" s="5" t="s">
        <v>482</v>
      </c>
      <c r="B615" s="10" t="s">
        <v>652</v>
      </c>
      <c r="C615" s="7" t="s">
        <v>474</v>
      </c>
      <c r="D615" s="7" t="s">
        <v>481</v>
      </c>
      <c r="E615" s="7" t="s">
        <v>183</v>
      </c>
      <c r="F615" s="8">
        <f>SUM(F618)</f>
        <v>24.1</v>
      </c>
    </row>
    <row r="616" spans="1:6" ht="15.75">
      <c r="A616" s="5" t="s">
        <v>368</v>
      </c>
      <c r="B616" s="10" t="s">
        <v>652</v>
      </c>
      <c r="C616" s="7" t="s">
        <v>474</v>
      </c>
      <c r="D616" s="7" t="s">
        <v>483</v>
      </c>
      <c r="E616" s="7" t="s">
        <v>183</v>
      </c>
      <c r="F616" s="8">
        <f>SUM(F618)</f>
        <v>24.1</v>
      </c>
    </row>
    <row r="617" spans="1:6" ht="31.5">
      <c r="A617" s="5" t="s">
        <v>485</v>
      </c>
      <c r="B617" s="10" t="s">
        <v>652</v>
      </c>
      <c r="C617" s="7" t="s">
        <v>474</v>
      </c>
      <c r="D617" s="7" t="s">
        <v>484</v>
      </c>
      <c r="E617" s="7" t="s">
        <v>183</v>
      </c>
      <c r="F617" s="8">
        <f>SUM(F618)</f>
        <v>24.1</v>
      </c>
    </row>
    <row r="618" spans="1:6" ht="15.75">
      <c r="A618" s="9" t="s">
        <v>376</v>
      </c>
      <c r="B618" s="10" t="s">
        <v>652</v>
      </c>
      <c r="C618" s="10" t="s">
        <v>474</v>
      </c>
      <c r="D618" s="10" t="s">
        <v>484</v>
      </c>
      <c r="E618" s="10" t="s">
        <v>375</v>
      </c>
      <c r="F618" s="11">
        <v>24.1</v>
      </c>
    </row>
    <row r="619" spans="1:6" ht="15.75">
      <c r="A619" s="5" t="s">
        <v>487</v>
      </c>
      <c r="B619" s="10" t="s">
        <v>652</v>
      </c>
      <c r="C619" s="7" t="s">
        <v>474</v>
      </c>
      <c r="D619" s="7" t="s">
        <v>486</v>
      </c>
      <c r="E619" s="7" t="s">
        <v>183</v>
      </c>
      <c r="F619" s="8">
        <f>SUM(F620)</f>
        <v>147.2</v>
      </c>
    </row>
    <row r="620" spans="1:6" ht="15.75">
      <c r="A620" s="5" t="s">
        <v>368</v>
      </c>
      <c r="B620" s="10" t="s">
        <v>652</v>
      </c>
      <c r="C620" s="7" t="s">
        <v>474</v>
      </c>
      <c r="D620" s="7" t="s">
        <v>488</v>
      </c>
      <c r="E620" s="7" t="s">
        <v>183</v>
      </c>
      <c r="F620" s="8">
        <f>SUM(F621)</f>
        <v>147.2</v>
      </c>
    </row>
    <row r="621" spans="1:6" ht="31.5">
      <c r="A621" s="5" t="s">
        <v>490</v>
      </c>
      <c r="B621" s="10" t="s">
        <v>652</v>
      </c>
      <c r="C621" s="7" t="s">
        <v>474</v>
      </c>
      <c r="D621" s="7" t="s">
        <v>489</v>
      </c>
      <c r="E621" s="7" t="s">
        <v>183</v>
      </c>
      <c r="F621" s="8">
        <f>SUM(F622)</f>
        <v>147.2</v>
      </c>
    </row>
    <row r="622" spans="1:6" ht="15.75">
      <c r="A622" s="9" t="s">
        <v>376</v>
      </c>
      <c r="B622" s="10" t="s">
        <v>652</v>
      </c>
      <c r="C622" s="10" t="s">
        <v>474</v>
      </c>
      <c r="D622" s="10" t="s">
        <v>489</v>
      </c>
      <c r="E622" s="10" t="s">
        <v>375</v>
      </c>
      <c r="F622" s="11">
        <v>147.2</v>
      </c>
    </row>
    <row r="623" spans="1:6" ht="31.5">
      <c r="A623" s="5" t="s">
        <v>501</v>
      </c>
      <c r="B623" s="10" t="s">
        <v>652</v>
      </c>
      <c r="C623" s="7" t="s">
        <v>500</v>
      </c>
      <c r="D623" s="7" t="s">
        <v>183</v>
      </c>
      <c r="E623" s="7" t="s">
        <v>183</v>
      </c>
      <c r="F623" s="8">
        <f>SUM(F624)</f>
        <v>51.8</v>
      </c>
    </row>
    <row r="624" spans="1:6" ht="63">
      <c r="A624" s="5" t="s">
        <v>444</v>
      </c>
      <c r="B624" s="10" t="s">
        <v>652</v>
      </c>
      <c r="C624" s="7" t="s">
        <v>500</v>
      </c>
      <c r="D624" s="7" t="s">
        <v>443</v>
      </c>
      <c r="E624" s="7" t="s">
        <v>183</v>
      </c>
      <c r="F624" s="8">
        <f>SUM(F627)</f>
        <v>51.8</v>
      </c>
    </row>
    <row r="625" spans="1:6" ht="15.75">
      <c r="A625" s="5" t="s">
        <v>368</v>
      </c>
      <c r="B625" s="10" t="s">
        <v>652</v>
      </c>
      <c r="C625" s="7" t="s">
        <v>500</v>
      </c>
      <c r="D625" s="7" t="s">
        <v>445</v>
      </c>
      <c r="E625" s="7" t="s">
        <v>183</v>
      </c>
      <c r="F625" s="8">
        <f>SUM(F627)</f>
        <v>51.8</v>
      </c>
    </row>
    <row r="626" spans="1:6" ht="63">
      <c r="A626" s="5" t="s">
        <v>447</v>
      </c>
      <c r="B626" s="10" t="s">
        <v>652</v>
      </c>
      <c r="C626" s="7" t="s">
        <v>500</v>
      </c>
      <c r="D626" s="7" t="s">
        <v>446</v>
      </c>
      <c r="E626" s="7" t="s">
        <v>183</v>
      </c>
      <c r="F626" s="8">
        <f>SUM(F627)</f>
        <v>51.8</v>
      </c>
    </row>
    <row r="627" spans="1:6" ht="15.75">
      <c r="A627" s="9" t="s">
        <v>376</v>
      </c>
      <c r="B627" s="10" t="s">
        <v>652</v>
      </c>
      <c r="C627" s="10" t="s">
        <v>500</v>
      </c>
      <c r="D627" s="10" t="s">
        <v>446</v>
      </c>
      <c r="E627" s="10" t="s">
        <v>375</v>
      </c>
      <c r="F627" s="11">
        <v>51.8</v>
      </c>
    </row>
    <row r="628" spans="1:6" ht="18" customHeight="1">
      <c r="A628" s="5" t="s">
        <v>503</v>
      </c>
      <c r="B628" s="6" t="s">
        <v>652</v>
      </c>
      <c r="C628" s="7" t="s">
        <v>502</v>
      </c>
      <c r="D628" s="7" t="s">
        <v>183</v>
      </c>
      <c r="E628" s="7" t="s">
        <v>183</v>
      </c>
      <c r="F628" s="118">
        <f>SUM(F630+F634)</f>
        <v>680.1</v>
      </c>
    </row>
    <row r="629" spans="1:6" ht="18" customHeight="1">
      <c r="A629" s="5" t="s">
        <v>505</v>
      </c>
      <c r="B629" s="6" t="s">
        <v>652</v>
      </c>
      <c r="C629" s="7" t="s">
        <v>504</v>
      </c>
      <c r="D629" s="7" t="s">
        <v>183</v>
      </c>
      <c r="E629" s="7" t="s">
        <v>183</v>
      </c>
      <c r="F629" s="118">
        <f>SUM(F633)</f>
        <v>200.1</v>
      </c>
    </row>
    <row r="630" spans="1:6" ht="18" customHeight="1">
      <c r="A630" s="5" t="s">
        <v>507</v>
      </c>
      <c r="B630" s="6" t="s">
        <v>652</v>
      </c>
      <c r="C630" s="7" t="s">
        <v>504</v>
      </c>
      <c r="D630" s="7" t="s">
        <v>506</v>
      </c>
      <c r="E630" s="7" t="s">
        <v>183</v>
      </c>
      <c r="F630" s="118">
        <f>SUM(F633)</f>
        <v>200.1</v>
      </c>
    </row>
    <row r="631" spans="1:6" ht="18" customHeight="1">
      <c r="A631" s="5" t="s">
        <v>368</v>
      </c>
      <c r="B631" s="6" t="s">
        <v>652</v>
      </c>
      <c r="C631" s="7" t="s">
        <v>504</v>
      </c>
      <c r="D631" s="7" t="s">
        <v>508</v>
      </c>
      <c r="E631" s="7" t="s">
        <v>183</v>
      </c>
      <c r="F631" s="118">
        <f>SUM(F633)</f>
        <v>200.1</v>
      </c>
    </row>
    <row r="632" spans="1:6" ht="27" customHeight="1">
      <c r="A632" s="5" t="s">
        <v>510</v>
      </c>
      <c r="B632" s="6" t="s">
        <v>652</v>
      </c>
      <c r="C632" s="7" t="s">
        <v>504</v>
      </c>
      <c r="D632" s="7" t="s">
        <v>509</v>
      </c>
      <c r="E632" s="7" t="s">
        <v>183</v>
      </c>
      <c r="F632" s="118">
        <f>SUM(F633)</f>
        <v>200.1</v>
      </c>
    </row>
    <row r="633" spans="1:6" ht="18" customHeight="1">
      <c r="A633" s="9" t="s">
        <v>376</v>
      </c>
      <c r="B633" s="103" t="s">
        <v>652</v>
      </c>
      <c r="C633" s="10" t="s">
        <v>504</v>
      </c>
      <c r="D633" s="10" t="s">
        <v>509</v>
      </c>
      <c r="E633" s="10" t="s">
        <v>375</v>
      </c>
      <c r="F633" s="120">
        <v>200.1</v>
      </c>
    </row>
    <row r="634" spans="1:6" ht="30.75" customHeight="1">
      <c r="A634" s="5" t="s">
        <v>512</v>
      </c>
      <c r="B634" s="6" t="s">
        <v>652</v>
      </c>
      <c r="C634" s="7" t="s">
        <v>511</v>
      </c>
      <c r="D634" s="7" t="s">
        <v>183</v>
      </c>
      <c r="E634" s="7" t="s">
        <v>183</v>
      </c>
      <c r="F634" s="8">
        <f>SUM(F635)</f>
        <v>480</v>
      </c>
    </row>
    <row r="635" spans="1:6" ht="15.75">
      <c r="A635" s="5" t="s">
        <v>260</v>
      </c>
      <c r="B635" s="6" t="s">
        <v>652</v>
      </c>
      <c r="C635" s="7" t="s">
        <v>511</v>
      </c>
      <c r="D635" s="7" t="s">
        <v>259</v>
      </c>
      <c r="E635" s="7" t="s">
        <v>183</v>
      </c>
      <c r="F635" s="8">
        <f>SUM(F636+F638+F640)</f>
        <v>480</v>
      </c>
    </row>
    <row r="636" spans="1:6" ht="15.75">
      <c r="A636" s="5" t="s">
        <v>514</v>
      </c>
      <c r="B636" s="6" t="s">
        <v>652</v>
      </c>
      <c r="C636" s="7" t="s">
        <v>511</v>
      </c>
      <c r="D636" s="7" t="s">
        <v>513</v>
      </c>
      <c r="E636" s="7" t="s">
        <v>183</v>
      </c>
      <c r="F636" s="8">
        <f>SUM(F637)</f>
        <v>130</v>
      </c>
    </row>
    <row r="637" spans="1:6" ht="31.5">
      <c r="A637" s="9" t="s">
        <v>516</v>
      </c>
      <c r="B637" s="10" t="s">
        <v>652</v>
      </c>
      <c r="C637" s="10" t="s">
        <v>511</v>
      </c>
      <c r="D637" s="10" t="s">
        <v>513</v>
      </c>
      <c r="E637" s="10" t="s">
        <v>515</v>
      </c>
      <c r="F637" s="11">
        <f>SUM(Х!E403)</f>
        <v>130</v>
      </c>
    </row>
    <row r="638" spans="1:6" ht="15.75">
      <c r="A638" s="5" t="s">
        <v>520</v>
      </c>
      <c r="B638" s="6" t="s">
        <v>652</v>
      </c>
      <c r="C638" s="7" t="s">
        <v>511</v>
      </c>
      <c r="D638" s="7" t="s">
        <v>519</v>
      </c>
      <c r="E638" s="7" t="s">
        <v>183</v>
      </c>
      <c r="F638" s="8">
        <f>SUM(F639)</f>
        <v>300</v>
      </c>
    </row>
    <row r="639" spans="1:6" ht="31.5">
      <c r="A639" s="9" t="s">
        <v>516</v>
      </c>
      <c r="B639" s="10" t="s">
        <v>652</v>
      </c>
      <c r="C639" s="10" t="s">
        <v>511</v>
      </c>
      <c r="D639" s="10" t="s">
        <v>519</v>
      </c>
      <c r="E639" s="10" t="s">
        <v>515</v>
      </c>
      <c r="F639" s="11">
        <f>SUM(Х!E407)</f>
        <v>300</v>
      </c>
    </row>
    <row r="640" spans="1:6" ht="30" customHeight="1">
      <c r="A640" s="5" t="s">
        <v>522</v>
      </c>
      <c r="B640" s="6" t="s">
        <v>652</v>
      </c>
      <c r="C640" s="7" t="s">
        <v>511</v>
      </c>
      <c r="D640" s="7" t="s">
        <v>521</v>
      </c>
      <c r="E640" s="7" t="s">
        <v>183</v>
      </c>
      <c r="F640" s="8">
        <f>SUM(F641)</f>
        <v>50</v>
      </c>
    </row>
    <row r="641" spans="1:6" ht="31.5">
      <c r="A641" s="9" t="s">
        <v>516</v>
      </c>
      <c r="B641" s="10" t="s">
        <v>652</v>
      </c>
      <c r="C641" s="10" t="s">
        <v>511</v>
      </c>
      <c r="D641" s="10" t="s">
        <v>521</v>
      </c>
      <c r="E641" s="10" t="s">
        <v>515</v>
      </c>
      <c r="F641" s="11">
        <f>SUM(Х!E409)</f>
        <v>50</v>
      </c>
    </row>
    <row r="642" spans="1:6" ht="15.75">
      <c r="A642" s="5" t="s">
        <v>524</v>
      </c>
      <c r="B642" s="6" t="s">
        <v>652</v>
      </c>
      <c r="C642" s="7" t="s">
        <v>523</v>
      </c>
      <c r="D642" s="7" t="s">
        <v>183</v>
      </c>
      <c r="E642" s="7" t="s">
        <v>183</v>
      </c>
      <c r="F642" s="8">
        <f>SUM(F648+F665+F643)</f>
        <v>3624.5</v>
      </c>
    </row>
    <row r="643" spans="1:6" ht="15.75">
      <c r="A643" s="5" t="s">
        <v>526</v>
      </c>
      <c r="B643" s="109" t="s">
        <v>652</v>
      </c>
      <c r="C643" s="7" t="s">
        <v>525</v>
      </c>
      <c r="D643" s="67" t="s">
        <v>183</v>
      </c>
      <c r="E643" s="76" t="s">
        <v>183</v>
      </c>
      <c r="F643" s="69">
        <f>SUM(F644)</f>
        <v>282.9</v>
      </c>
    </row>
    <row r="644" spans="1:6" ht="15.75">
      <c r="A644" s="5" t="s">
        <v>528</v>
      </c>
      <c r="B644" s="109" t="s">
        <v>652</v>
      </c>
      <c r="C644" s="7" t="s">
        <v>525</v>
      </c>
      <c r="D644" s="67" t="s">
        <v>527</v>
      </c>
      <c r="E644" s="76" t="s">
        <v>183</v>
      </c>
      <c r="F644" s="69">
        <f>SUM(F646)</f>
        <v>282.9</v>
      </c>
    </row>
    <row r="645" spans="1:6" ht="15.75">
      <c r="A645" s="5" t="s">
        <v>368</v>
      </c>
      <c r="B645" s="109" t="s">
        <v>652</v>
      </c>
      <c r="C645" s="7" t="s">
        <v>525</v>
      </c>
      <c r="D645" s="67" t="s">
        <v>529</v>
      </c>
      <c r="E645" s="76"/>
      <c r="F645" s="69">
        <f>SUM(F646)</f>
        <v>282.9</v>
      </c>
    </row>
    <row r="646" spans="1:6" ht="31.5">
      <c r="A646" s="5" t="s">
        <v>42</v>
      </c>
      <c r="B646" s="109" t="s">
        <v>652</v>
      </c>
      <c r="C646" s="7" t="s">
        <v>525</v>
      </c>
      <c r="D646" s="67" t="s">
        <v>41</v>
      </c>
      <c r="E646" s="76" t="s">
        <v>183</v>
      </c>
      <c r="F646" s="69">
        <f>SUM(F647)</f>
        <v>282.9</v>
      </c>
    </row>
    <row r="647" spans="1:6" ht="15.75">
      <c r="A647" s="9" t="s">
        <v>376</v>
      </c>
      <c r="B647" s="10" t="s">
        <v>652</v>
      </c>
      <c r="C647" s="103" t="s">
        <v>525</v>
      </c>
      <c r="D647" s="122" t="s">
        <v>41</v>
      </c>
      <c r="E647" s="122" t="s">
        <v>375</v>
      </c>
      <c r="F647" s="123">
        <v>282.9</v>
      </c>
    </row>
    <row r="648" spans="1:6" ht="15.75">
      <c r="A648" s="5" t="s">
        <v>534</v>
      </c>
      <c r="B648" s="6" t="s">
        <v>652</v>
      </c>
      <c r="C648" s="7" t="s">
        <v>533</v>
      </c>
      <c r="D648" s="7" t="s">
        <v>183</v>
      </c>
      <c r="E648" s="7" t="s">
        <v>183</v>
      </c>
      <c r="F648" s="8">
        <f>SUM(F653+F649)</f>
        <v>3276</v>
      </c>
    </row>
    <row r="649" spans="1:6" ht="15.75">
      <c r="A649" s="104" t="s">
        <v>32</v>
      </c>
      <c r="B649" s="103" t="s">
        <v>652</v>
      </c>
      <c r="C649" s="105" t="s">
        <v>533</v>
      </c>
      <c r="D649" s="105" t="s">
        <v>33</v>
      </c>
      <c r="E649" s="105"/>
      <c r="F649" s="136">
        <f>SUM(F650)</f>
        <v>772.8</v>
      </c>
    </row>
    <row r="650" spans="1:6" ht="15.75">
      <c r="A650" s="104" t="s">
        <v>34</v>
      </c>
      <c r="B650" s="103" t="s">
        <v>652</v>
      </c>
      <c r="C650" s="105" t="s">
        <v>533</v>
      </c>
      <c r="D650" s="105" t="s">
        <v>35</v>
      </c>
      <c r="E650" s="105"/>
      <c r="F650" s="136">
        <f>SUM(F651)</f>
        <v>772.8</v>
      </c>
    </row>
    <row r="651" spans="1:6" ht="15.75">
      <c r="A651" s="104" t="s">
        <v>36</v>
      </c>
      <c r="B651" s="103" t="s">
        <v>652</v>
      </c>
      <c r="C651" s="105" t="s">
        <v>533</v>
      </c>
      <c r="D651" s="105" t="s">
        <v>37</v>
      </c>
      <c r="E651" s="105"/>
      <c r="F651" s="136">
        <f>SUM(F652)</f>
        <v>772.8</v>
      </c>
    </row>
    <row r="652" spans="1:6" ht="15.75">
      <c r="A652" s="104" t="s">
        <v>546</v>
      </c>
      <c r="B652" s="103" t="s">
        <v>652</v>
      </c>
      <c r="C652" s="105" t="s">
        <v>533</v>
      </c>
      <c r="D652" s="105" t="s">
        <v>37</v>
      </c>
      <c r="E652" s="105" t="s">
        <v>580</v>
      </c>
      <c r="F652" s="136">
        <v>772.8</v>
      </c>
    </row>
    <row r="653" spans="1:6" ht="15.75">
      <c r="A653" s="5" t="s">
        <v>382</v>
      </c>
      <c r="B653" s="6" t="s">
        <v>652</v>
      </c>
      <c r="C653" s="7" t="s">
        <v>533</v>
      </c>
      <c r="D653" s="7" t="s">
        <v>381</v>
      </c>
      <c r="E653" s="7" t="s">
        <v>183</v>
      </c>
      <c r="F653" s="8">
        <f>SUM(F654+F659)</f>
        <v>2503.2</v>
      </c>
    </row>
    <row r="654" spans="1:6" ht="31.5">
      <c r="A654" s="5" t="s">
        <v>626</v>
      </c>
      <c r="B654" s="6" t="s">
        <v>652</v>
      </c>
      <c r="C654" s="7" t="s">
        <v>533</v>
      </c>
      <c r="D654" s="7" t="s">
        <v>625</v>
      </c>
      <c r="E654" s="7" t="s">
        <v>183</v>
      </c>
      <c r="F654" s="8">
        <f>SUM(F658+F655)</f>
        <v>1600.8</v>
      </c>
    </row>
    <row r="655" spans="1:6" ht="31.5">
      <c r="A655" s="104" t="s">
        <v>39</v>
      </c>
      <c r="B655" s="6" t="s">
        <v>652</v>
      </c>
      <c r="C655" s="105" t="s">
        <v>533</v>
      </c>
      <c r="D655" s="105" t="s">
        <v>40</v>
      </c>
      <c r="E655" s="105"/>
      <c r="F655" s="136">
        <f>SUM(F656)</f>
        <v>892.8</v>
      </c>
    </row>
    <row r="656" spans="1:6" ht="15.75">
      <c r="A656" s="104" t="s">
        <v>546</v>
      </c>
      <c r="B656" s="10" t="s">
        <v>652</v>
      </c>
      <c r="C656" s="105" t="s">
        <v>533</v>
      </c>
      <c r="D656" s="105" t="s">
        <v>40</v>
      </c>
      <c r="E656" s="105" t="s">
        <v>580</v>
      </c>
      <c r="F656" s="136">
        <v>892.8</v>
      </c>
    </row>
    <row r="657" spans="1:6" ht="28.5" customHeight="1">
      <c r="A657" s="5" t="s">
        <v>628</v>
      </c>
      <c r="B657" s="6" t="s">
        <v>652</v>
      </c>
      <c r="C657" s="7" t="s">
        <v>533</v>
      </c>
      <c r="D657" s="7" t="s">
        <v>627</v>
      </c>
      <c r="E657" s="7" t="s">
        <v>183</v>
      </c>
      <c r="F657" s="8">
        <f>SUM(F658)</f>
        <v>708</v>
      </c>
    </row>
    <row r="658" spans="1:6" ht="15.75">
      <c r="A658" s="9" t="s">
        <v>546</v>
      </c>
      <c r="B658" s="10" t="s">
        <v>652</v>
      </c>
      <c r="C658" s="10" t="s">
        <v>533</v>
      </c>
      <c r="D658" s="10" t="s">
        <v>627</v>
      </c>
      <c r="E658" s="10" t="s">
        <v>580</v>
      </c>
      <c r="F658" s="11">
        <f>SUM(Х!E480)</f>
        <v>708</v>
      </c>
    </row>
    <row r="659" spans="1:6" ht="15.75">
      <c r="A659" s="5" t="s">
        <v>260</v>
      </c>
      <c r="B659" s="6" t="s">
        <v>652</v>
      </c>
      <c r="C659" s="7" t="s">
        <v>533</v>
      </c>
      <c r="D659" s="7" t="s">
        <v>259</v>
      </c>
      <c r="E659" s="7" t="s">
        <v>183</v>
      </c>
      <c r="F659" s="8">
        <f>SUM(F660)</f>
        <v>902.4</v>
      </c>
    </row>
    <row r="660" spans="1:6" ht="31.5">
      <c r="A660" s="5" t="s">
        <v>309</v>
      </c>
      <c r="B660" s="6" t="s">
        <v>652</v>
      </c>
      <c r="C660" s="7" t="s">
        <v>533</v>
      </c>
      <c r="D660" s="7" t="s">
        <v>308</v>
      </c>
      <c r="E660" s="7" t="s">
        <v>183</v>
      </c>
      <c r="F660" s="8">
        <f>SUM(F662+F664)</f>
        <v>902.4</v>
      </c>
    </row>
    <row r="661" spans="1:6" ht="31.5" customHeight="1">
      <c r="A661" s="5" t="s">
        <v>579</v>
      </c>
      <c r="B661" s="6" t="s">
        <v>652</v>
      </c>
      <c r="C661" s="7" t="s">
        <v>533</v>
      </c>
      <c r="D661" s="7" t="s">
        <v>578</v>
      </c>
      <c r="E661" s="7" t="s">
        <v>183</v>
      </c>
      <c r="F661" s="8">
        <f>SUM(F662)</f>
        <v>548.4</v>
      </c>
    </row>
    <row r="662" spans="1:6" ht="15.75">
      <c r="A662" s="9" t="s">
        <v>546</v>
      </c>
      <c r="B662" s="10" t="s">
        <v>652</v>
      </c>
      <c r="C662" s="10" t="s">
        <v>533</v>
      </c>
      <c r="D662" s="10" t="s">
        <v>578</v>
      </c>
      <c r="E662" s="10" t="s">
        <v>580</v>
      </c>
      <c r="F662" s="11">
        <f>SUM(Х!E484)</f>
        <v>548.4</v>
      </c>
    </row>
    <row r="663" spans="1:6" ht="31.5">
      <c r="A663" s="5" t="s">
        <v>582</v>
      </c>
      <c r="B663" s="6" t="s">
        <v>652</v>
      </c>
      <c r="C663" s="7" t="s">
        <v>533</v>
      </c>
      <c r="D663" s="7" t="s">
        <v>581</v>
      </c>
      <c r="E663" s="7" t="s">
        <v>183</v>
      </c>
      <c r="F663" s="8">
        <v>335.4</v>
      </c>
    </row>
    <row r="664" spans="1:6" ht="15.75">
      <c r="A664" s="9" t="s">
        <v>546</v>
      </c>
      <c r="B664" s="10" t="s">
        <v>652</v>
      </c>
      <c r="C664" s="10" t="s">
        <v>533</v>
      </c>
      <c r="D664" s="10" t="s">
        <v>581</v>
      </c>
      <c r="E664" s="10" t="s">
        <v>580</v>
      </c>
      <c r="F664" s="11">
        <f>SUM(Х!E486)</f>
        <v>354</v>
      </c>
    </row>
    <row r="665" spans="1:6" ht="15.75">
      <c r="A665" s="101" t="s">
        <v>600</v>
      </c>
      <c r="B665" s="10" t="s">
        <v>652</v>
      </c>
      <c r="C665" s="77" t="s">
        <v>599</v>
      </c>
      <c r="D665" s="77" t="s">
        <v>183</v>
      </c>
      <c r="E665" s="77" t="s">
        <v>183</v>
      </c>
      <c r="F665" s="68">
        <f>SUM(F666+F675)</f>
        <v>65.6</v>
      </c>
    </row>
    <row r="666" spans="1:6" ht="47.25">
      <c r="A666" s="101" t="s">
        <v>193</v>
      </c>
      <c r="B666" s="10" t="s">
        <v>652</v>
      </c>
      <c r="C666" s="77" t="s">
        <v>599</v>
      </c>
      <c r="D666" s="77" t="s">
        <v>192</v>
      </c>
      <c r="E666" s="77" t="s">
        <v>183</v>
      </c>
      <c r="F666" s="68">
        <f>SUM(F667)</f>
        <v>65.6</v>
      </c>
    </row>
    <row r="667" spans="1:6" ht="15.75">
      <c r="A667" s="101" t="s">
        <v>201</v>
      </c>
      <c r="B667" s="10" t="s">
        <v>652</v>
      </c>
      <c r="C667" s="77" t="s">
        <v>599</v>
      </c>
      <c r="D667" s="77" t="s">
        <v>200</v>
      </c>
      <c r="E667" s="77" t="s">
        <v>183</v>
      </c>
      <c r="F667" s="68">
        <f>SUM(F668)</f>
        <v>65.6</v>
      </c>
    </row>
    <row r="668" spans="1:6" ht="31.5">
      <c r="A668" s="101" t="s">
        <v>203</v>
      </c>
      <c r="B668" s="10" t="s">
        <v>652</v>
      </c>
      <c r="C668" s="77" t="s">
        <v>599</v>
      </c>
      <c r="D668" s="77" t="s">
        <v>200</v>
      </c>
      <c r="E668" s="77"/>
      <c r="F668" s="68">
        <f>SUM(F669)</f>
        <v>65.6</v>
      </c>
    </row>
    <row r="669" spans="1:6" ht="15.75">
      <c r="A669" s="101" t="s">
        <v>197</v>
      </c>
      <c r="B669" s="10" t="s">
        <v>652</v>
      </c>
      <c r="C669" s="77" t="s">
        <v>599</v>
      </c>
      <c r="D669" s="77" t="s">
        <v>200</v>
      </c>
      <c r="E669" s="77" t="s">
        <v>196</v>
      </c>
      <c r="F669" s="68">
        <v>65.6</v>
      </c>
    </row>
    <row r="670" spans="1:6" ht="15.75">
      <c r="A670" s="12"/>
      <c r="B670" s="13" t="s">
        <v>183</v>
      </c>
      <c r="C670" s="14"/>
      <c r="D670" s="14"/>
      <c r="E670" s="14"/>
      <c r="F670" s="15">
        <f>SUM(F498+F480+F388+F275+F222+F110+F45+F13+F33+F376)</f>
        <v>510281.3</v>
      </c>
    </row>
    <row r="671" ht="15.75">
      <c r="F671" s="63">
        <f>SUM(Х!E520-'Прил 3'!F670)</f>
        <v>14518.399999999965</v>
      </c>
    </row>
  </sheetData>
  <mergeCells count="6">
    <mergeCell ref="A7:F7"/>
    <mergeCell ref="A8:F8"/>
    <mergeCell ref="A1:F1"/>
    <mergeCell ref="A2:F2"/>
    <mergeCell ref="A3:F3"/>
    <mergeCell ref="A4:F4"/>
  </mergeCells>
  <printOptions/>
  <pageMargins left="0.7" right="0.25" top="0.18" bottom="0.17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4"/>
  <sheetViews>
    <sheetView workbookViewId="0" topLeftCell="A1">
      <selection activeCell="A4" sqref="A4:E4"/>
    </sheetView>
  </sheetViews>
  <sheetFormatPr defaultColWidth="9.140625" defaultRowHeight="12.75" outlineLevelRow="2"/>
  <cols>
    <col min="1" max="1" width="8.00390625" style="154" customWidth="1"/>
    <col min="2" max="2" width="26.8515625" style="154" customWidth="1"/>
    <col min="3" max="3" width="25.57421875" style="154" customWidth="1"/>
    <col min="4" max="4" width="19.00390625" style="154" customWidth="1"/>
    <col min="5" max="5" width="13.421875" style="154" customWidth="1"/>
  </cols>
  <sheetData>
    <row r="1" spans="1:5" ht="14.25" customHeight="1">
      <c r="A1" s="89"/>
      <c r="B1" s="211" t="s">
        <v>58</v>
      </c>
      <c r="C1" s="211"/>
      <c r="D1" s="211"/>
      <c r="E1" s="211"/>
    </row>
    <row r="2" spans="1:5" ht="14.25" customHeight="1">
      <c r="A2" s="89"/>
      <c r="B2" s="211" t="s">
        <v>54</v>
      </c>
      <c r="C2" s="211"/>
      <c r="D2" s="211"/>
      <c r="E2" s="211"/>
    </row>
    <row r="3" spans="1:5" ht="14.25" customHeight="1">
      <c r="A3" s="89"/>
      <c r="B3" s="211" t="s">
        <v>55</v>
      </c>
      <c r="C3" s="211"/>
      <c r="D3" s="211"/>
      <c r="E3" s="211"/>
    </row>
    <row r="4" spans="1:7" ht="14.25" customHeight="1">
      <c r="A4" s="189" t="s">
        <v>24</v>
      </c>
      <c r="B4" s="189"/>
      <c r="C4" s="189"/>
      <c r="D4" s="189"/>
      <c r="E4" s="189"/>
      <c r="F4" s="2"/>
      <c r="G4" s="2"/>
    </row>
    <row r="5" spans="1:5" ht="14.25" customHeight="1">
      <c r="A5" s="145"/>
      <c r="B5" s="145"/>
      <c r="C5" s="145"/>
      <c r="D5" s="145"/>
      <c r="E5" s="145"/>
    </row>
    <row r="6" spans="1:5" ht="24" customHeight="1">
      <c r="A6" s="193" t="s">
        <v>103</v>
      </c>
      <c r="B6" s="193"/>
      <c r="C6" s="193"/>
      <c r="D6" s="193"/>
      <c r="E6" s="193"/>
    </row>
    <row r="7" spans="1:5" ht="16.5" customHeight="1">
      <c r="A7" s="204" t="s">
        <v>59</v>
      </c>
      <c r="B7" s="204"/>
      <c r="C7" s="204"/>
      <c r="D7" s="204"/>
      <c r="E7" s="204"/>
    </row>
    <row r="8" spans="1:5" ht="19.5" customHeight="1">
      <c r="A8" s="146"/>
      <c r="B8" s="146"/>
      <c r="C8" s="146"/>
      <c r="D8" s="146"/>
      <c r="E8" s="146" t="s">
        <v>60</v>
      </c>
    </row>
    <row r="9" spans="1:5" ht="25.5" customHeight="1" hidden="1">
      <c r="A9" s="147"/>
      <c r="B9" s="147"/>
      <c r="C9" s="147"/>
      <c r="D9" s="147"/>
      <c r="E9" s="147" t="s">
        <v>611</v>
      </c>
    </row>
    <row r="10" spans="1:5" ht="21" customHeight="1">
      <c r="A10" s="205" t="s">
        <v>184</v>
      </c>
      <c r="B10" s="186" t="s">
        <v>61</v>
      </c>
      <c r="C10" s="187"/>
      <c r="D10" s="207"/>
      <c r="E10" s="205" t="s">
        <v>62</v>
      </c>
    </row>
    <row r="11" spans="1:5" ht="3.75" customHeight="1">
      <c r="A11" s="206"/>
      <c r="B11" s="208"/>
      <c r="C11" s="209"/>
      <c r="D11" s="210"/>
      <c r="E11" s="206"/>
    </row>
    <row r="12" spans="1:5" ht="17.25" customHeight="1">
      <c r="A12" s="110" t="s">
        <v>188</v>
      </c>
      <c r="B12" s="201" t="s">
        <v>189</v>
      </c>
      <c r="C12" s="202"/>
      <c r="D12" s="203"/>
      <c r="E12" s="138">
        <f>SUM(E13+E16+E23+E30+E36+E35)</f>
        <v>44299.8</v>
      </c>
    </row>
    <row r="13" spans="1:5" ht="36" customHeight="1" collapsed="1">
      <c r="A13" s="105" t="s">
        <v>190</v>
      </c>
      <c r="B13" s="198" t="s">
        <v>191</v>
      </c>
      <c r="C13" s="199"/>
      <c r="D13" s="200"/>
      <c r="E13" s="136">
        <v>1268.1</v>
      </c>
    </row>
    <row r="14" spans="1:5" ht="17.25" customHeight="1" hidden="1" outlineLevel="1">
      <c r="A14" s="105" t="s">
        <v>190</v>
      </c>
      <c r="B14" s="198" t="s">
        <v>195</v>
      </c>
      <c r="C14" s="199"/>
      <c r="D14" s="200"/>
      <c r="E14" s="136">
        <f>SUM(E15)</f>
        <v>777.1</v>
      </c>
    </row>
    <row r="15" spans="1:5" ht="17.25" customHeight="1" hidden="1" outlineLevel="2">
      <c r="A15" s="105" t="s">
        <v>190</v>
      </c>
      <c r="B15" s="198" t="s">
        <v>197</v>
      </c>
      <c r="C15" s="199"/>
      <c r="D15" s="200"/>
      <c r="E15" s="136">
        <v>777.1</v>
      </c>
    </row>
    <row r="16" spans="1:5" ht="32.25" customHeight="1" collapsed="1">
      <c r="A16" s="105" t="s">
        <v>198</v>
      </c>
      <c r="B16" s="198" t="s">
        <v>63</v>
      </c>
      <c r="C16" s="199"/>
      <c r="D16" s="200"/>
      <c r="E16" s="136">
        <v>2969.2</v>
      </c>
    </row>
    <row r="17" spans="1:5" ht="18.75" customHeight="1" hidden="1" outlineLevel="1">
      <c r="A17" s="105" t="s">
        <v>198</v>
      </c>
      <c r="B17" s="198" t="s">
        <v>201</v>
      </c>
      <c r="C17" s="199"/>
      <c r="D17" s="200"/>
      <c r="E17" s="136">
        <f>SUM(E18)</f>
        <v>2232.1</v>
      </c>
    </row>
    <row r="18" spans="1:5" ht="17.25" customHeight="1" hidden="1" outlineLevel="2">
      <c r="A18" s="105" t="s">
        <v>198</v>
      </c>
      <c r="B18" s="198" t="s">
        <v>197</v>
      </c>
      <c r="C18" s="199"/>
      <c r="D18" s="200"/>
      <c r="E18" s="136">
        <v>2232.1</v>
      </c>
    </row>
    <row r="19" spans="1:5" ht="17.25" customHeight="1" hidden="1" outlineLevel="1">
      <c r="A19" s="105" t="s">
        <v>198</v>
      </c>
      <c r="B19" s="198" t="s">
        <v>205</v>
      </c>
      <c r="C19" s="199"/>
      <c r="D19" s="200"/>
      <c r="E19" s="136">
        <f>SUM(E20)</f>
        <v>614.6</v>
      </c>
    </row>
    <row r="20" spans="1:5" ht="15.75" hidden="1" outlineLevel="2">
      <c r="A20" s="105" t="s">
        <v>198</v>
      </c>
      <c r="B20" s="197" t="s">
        <v>197</v>
      </c>
      <c r="C20" s="197"/>
      <c r="D20" s="197"/>
      <c r="E20" s="136">
        <v>614.6</v>
      </c>
    </row>
    <row r="21" spans="1:5" ht="18" customHeight="1" hidden="1" outlineLevel="1">
      <c r="A21" s="105" t="s">
        <v>198</v>
      </c>
      <c r="B21" s="197" t="s">
        <v>64</v>
      </c>
      <c r="C21" s="197"/>
      <c r="D21" s="197"/>
      <c r="E21" s="136">
        <f>SUM(E22)</f>
        <v>270</v>
      </c>
    </row>
    <row r="22" spans="1:5" ht="15.75" hidden="1" outlineLevel="2">
      <c r="A22" s="105" t="s">
        <v>198</v>
      </c>
      <c r="B22" s="197" t="s">
        <v>197</v>
      </c>
      <c r="C22" s="197"/>
      <c r="D22" s="197"/>
      <c r="E22" s="136">
        <v>270</v>
      </c>
    </row>
    <row r="23" spans="1:5" ht="47.25" customHeight="1" collapsed="1">
      <c r="A23" s="105" t="s">
        <v>206</v>
      </c>
      <c r="B23" s="197" t="s">
        <v>207</v>
      </c>
      <c r="C23" s="197"/>
      <c r="D23" s="197"/>
      <c r="E23" s="136">
        <v>19011.9</v>
      </c>
    </row>
    <row r="24" spans="1:5" ht="15.75" hidden="1" outlineLevel="1">
      <c r="A24" s="105" t="s">
        <v>206</v>
      </c>
      <c r="B24" s="197" t="s">
        <v>201</v>
      </c>
      <c r="C24" s="197"/>
      <c r="D24" s="197"/>
      <c r="E24" s="136">
        <f>SUM(E25:E26)</f>
        <v>16513.1</v>
      </c>
    </row>
    <row r="25" spans="1:5" ht="15.75" hidden="1" outlineLevel="2">
      <c r="A25" s="105" t="s">
        <v>206</v>
      </c>
      <c r="B25" s="197" t="s">
        <v>197</v>
      </c>
      <c r="C25" s="197"/>
      <c r="D25" s="197"/>
      <c r="E25" s="136">
        <v>16170.3</v>
      </c>
    </row>
    <row r="26" spans="1:5" ht="66" customHeight="1" hidden="1" outlineLevel="2">
      <c r="A26" s="105" t="s">
        <v>206</v>
      </c>
      <c r="B26" s="197" t="s">
        <v>65</v>
      </c>
      <c r="C26" s="197"/>
      <c r="D26" s="197"/>
      <c r="E26" s="136">
        <v>342.8</v>
      </c>
    </row>
    <row r="27" spans="1:5" ht="18" customHeight="1" hidden="1" outlineLevel="1">
      <c r="A27" s="105" t="s">
        <v>206</v>
      </c>
      <c r="B27" s="197" t="s">
        <v>209</v>
      </c>
      <c r="C27" s="197"/>
      <c r="D27" s="197"/>
      <c r="E27" s="136">
        <f>SUM(E28)</f>
        <v>210.6</v>
      </c>
    </row>
    <row r="28" spans="1:5" ht="15.75" hidden="1" outlineLevel="2">
      <c r="A28" s="105" t="s">
        <v>206</v>
      </c>
      <c r="B28" s="197" t="s">
        <v>197</v>
      </c>
      <c r="C28" s="197"/>
      <c r="D28" s="197"/>
      <c r="E28" s="136">
        <v>210.6</v>
      </c>
    </row>
    <row r="29" spans="1:5" ht="36" customHeight="1" hidden="1" outlineLevel="1">
      <c r="A29" s="105" t="s">
        <v>206</v>
      </c>
      <c r="B29" s="197" t="s">
        <v>66</v>
      </c>
      <c r="C29" s="197"/>
      <c r="D29" s="197"/>
      <c r="E29" s="136" t="e">
        <f>SUM(#REF!)</f>
        <v>#REF!</v>
      </c>
    </row>
    <row r="30" spans="1:5" ht="33.75" customHeight="1" collapsed="1">
      <c r="A30" s="105" t="s">
        <v>214</v>
      </c>
      <c r="B30" s="197" t="s">
        <v>215</v>
      </c>
      <c r="C30" s="197"/>
      <c r="D30" s="197"/>
      <c r="E30" s="136">
        <v>7678.1</v>
      </c>
    </row>
    <row r="31" spans="1:5" ht="15.75" hidden="1" outlineLevel="1">
      <c r="A31" s="105" t="s">
        <v>214</v>
      </c>
      <c r="B31" s="197" t="s">
        <v>201</v>
      </c>
      <c r="C31" s="197"/>
      <c r="D31" s="197"/>
      <c r="E31" s="136">
        <f>SUM(E32)</f>
        <v>1666</v>
      </c>
    </row>
    <row r="32" spans="1:5" ht="15.75" hidden="1" outlineLevel="2">
      <c r="A32" s="105" t="s">
        <v>214</v>
      </c>
      <c r="B32" s="197" t="s">
        <v>197</v>
      </c>
      <c r="C32" s="197"/>
      <c r="D32" s="197"/>
      <c r="E32" s="136">
        <v>1666</v>
      </c>
    </row>
    <row r="33" spans="1:5" ht="32.25" customHeight="1" hidden="1" outlineLevel="1">
      <c r="A33" s="105" t="s">
        <v>214</v>
      </c>
      <c r="B33" s="197" t="s">
        <v>217</v>
      </c>
      <c r="C33" s="197"/>
      <c r="D33" s="197"/>
      <c r="E33" s="136">
        <f>SUM(E34)</f>
        <v>4822.3</v>
      </c>
    </row>
    <row r="34" spans="1:5" ht="15.75" hidden="1" outlineLevel="2">
      <c r="A34" s="105" t="s">
        <v>214</v>
      </c>
      <c r="B34" s="197" t="s">
        <v>197</v>
      </c>
      <c r="C34" s="197"/>
      <c r="D34" s="197"/>
      <c r="E34" s="136">
        <v>4822.3</v>
      </c>
    </row>
    <row r="35" spans="1:5" ht="15.75" outlineLevel="2">
      <c r="A35" s="105" t="s">
        <v>222</v>
      </c>
      <c r="B35" s="198" t="s">
        <v>223</v>
      </c>
      <c r="C35" s="199"/>
      <c r="D35" s="200"/>
      <c r="E35" s="136">
        <v>747.9</v>
      </c>
    </row>
    <row r="36" spans="1:5" ht="15.75">
      <c r="A36" s="105" t="s">
        <v>237</v>
      </c>
      <c r="B36" s="197" t="s">
        <v>238</v>
      </c>
      <c r="C36" s="197"/>
      <c r="D36" s="197"/>
      <c r="E36" s="136">
        <v>12624.6</v>
      </c>
    </row>
    <row r="37" spans="1:5" s="1" customFormat="1" ht="15.75" outlineLevel="2">
      <c r="A37" s="110" t="s">
        <v>263</v>
      </c>
      <c r="B37" s="196" t="s">
        <v>264</v>
      </c>
      <c r="C37" s="196"/>
      <c r="D37" s="196"/>
      <c r="E37" s="138">
        <f>SUM(E38)</f>
        <v>819.7</v>
      </c>
    </row>
    <row r="38" spans="1:5" ht="15.75">
      <c r="A38" s="105" t="s">
        <v>265</v>
      </c>
      <c r="B38" s="197" t="s">
        <v>266</v>
      </c>
      <c r="C38" s="197"/>
      <c r="D38" s="197"/>
      <c r="E38" s="136">
        <v>819.7</v>
      </c>
    </row>
    <row r="39" spans="1:5" s="1" customFormat="1" ht="15.75" outlineLevel="2">
      <c r="A39" s="110" t="s">
        <v>269</v>
      </c>
      <c r="B39" s="196" t="s">
        <v>270</v>
      </c>
      <c r="C39" s="196"/>
      <c r="D39" s="196"/>
      <c r="E39" s="138">
        <f>SUM(E40+E41)</f>
        <v>15463</v>
      </c>
    </row>
    <row r="40" spans="1:5" ht="15.75">
      <c r="A40" s="105" t="s">
        <v>271</v>
      </c>
      <c r="B40" s="197" t="s">
        <v>272</v>
      </c>
      <c r="C40" s="197"/>
      <c r="D40" s="197"/>
      <c r="E40" s="136">
        <v>14413.3</v>
      </c>
    </row>
    <row r="41" spans="1:5" ht="35.25" customHeight="1">
      <c r="A41" s="105" t="s">
        <v>295</v>
      </c>
      <c r="B41" s="197" t="s">
        <v>67</v>
      </c>
      <c r="C41" s="197"/>
      <c r="D41" s="197"/>
      <c r="E41" s="136">
        <v>1049.7</v>
      </c>
    </row>
    <row r="42" spans="1:5" s="1" customFormat="1" ht="15.75" outlineLevel="2">
      <c r="A42" s="110" t="s">
        <v>299</v>
      </c>
      <c r="B42" s="196" t="s">
        <v>300</v>
      </c>
      <c r="C42" s="196"/>
      <c r="D42" s="196"/>
      <c r="E42" s="138">
        <f>SUM(E43+E44)</f>
        <v>4383.599999999999</v>
      </c>
    </row>
    <row r="43" spans="1:5" ht="15.75">
      <c r="A43" s="105" t="s">
        <v>698</v>
      </c>
      <c r="B43" s="197" t="s">
        <v>697</v>
      </c>
      <c r="C43" s="197"/>
      <c r="D43" s="197"/>
      <c r="E43" s="136">
        <v>411.9</v>
      </c>
    </row>
    <row r="44" spans="1:5" ht="15.75">
      <c r="A44" s="105" t="s">
        <v>301</v>
      </c>
      <c r="B44" s="197" t="s">
        <v>302</v>
      </c>
      <c r="C44" s="197"/>
      <c r="D44" s="197"/>
      <c r="E44" s="136">
        <v>3971.7</v>
      </c>
    </row>
    <row r="45" spans="1:5" s="1" customFormat="1" ht="15.75" outlineLevel="2">
      <c r="A45" s="110" t="s">
        <v>314</v>
      </c>
      <c r="B45" s="196" t="s">
        <v>315</v>
      </c>
      <c r="C45" s="196"/>
      <c r="D45" s="196"/>
      <c r="E45" s="138">
        <f>SUM(E46+E47+E48+E49)</f>
        <v>59396.5</v>
      </c>
    </row>
    <row r="46" spans="1:5" ht="15.75">
      <c r="A46" s="105" t="s">
        <v>316</v>
      </c>
      <c r="B46" s="197" t="s">
        <v>317</v>
      </c>
      <c r="C46" s="197"/>
      <c r="D46" s="197"/>
      <c r="E46" s="136">
        <v>998.8</v>
      </c>
    </row>
    <row r="47" spans="1:5" ht="15.75">
      <c r="A47" s="105" t="s">
        <v>326</v>
      </c>
      <c r="B47" s="197" t="s">
        <v>327</v>
      </c>
      <c r="C47" s="197"/>
      <c r="D47" s="197"/>
      <c r="E47" s="136">
        <v>24867.5</v>
      </c>
    </row>
    <row r="48" spans="1:5" ht="15.75">
      <c r="A48" s="105" t="s">
        <v>332</v>
      </c>
      <c r="B48" s="197" t="s">
        <v>333</v>
      </c>
      <c r="C48" s="197"/>
      <c r="D48" s="197"/>
      <c r="E48" s="136">
        <v>29428.9</v>
      </c>
    </row>
    <row r="49" spans="1:5" ht="15.75">
      <c r="A49" s="105" t="s">
        <v>349</v>
      </c>
      <c r="B49" s="197" t="s">
        <v>350</v>
      </c>
      <c r="C49" s="197"/>
      <c r="D49" s="197"/>
      <c r="E49" s="136">
        <v>4101.3</v>
      </c>
    </row>
    <row r="50" spans="1:5" s="1" customFormat="1" ht="15.75" outlineLevel="2">
      <c r="A50" s="110" t="s">
        <v>353</v>
      </c>
      <c r="B50" s="196" t="s">
        <v>354</v>
      </c>
      <c r="C50" s="196"/>
      <c r="D50" s="196"/>
      <c r="E50" s="138">
        <f>SUM(E51)</f>
        <v>1332.5</v>
      </c>
    </row>
    <row r="51" spans="1:5" ht="19.5" customHeight="1" outlineLevel="2">
      <c r="A51" s="105" t="s">
        <v>355</v>
      </c>
      <c r="B51" s="197" t="s">
        <v>356</v>
      </c>
      <c r="C51" s="197"/>
      <c r="D51" s="197"/>
      <c r="E51" s="136">
        <v>1332.5</v>
      </c>
    </row>
    <row r="52" spans="1:5" s="1" customFormat="1" ht="15.75" outlineLevel="2">
      <c r="A52" s="110" t="s">
        <v>361</v>
      </c>
      <c r="B52" s="196" t="s">
        <v>68</v>
      </c>
      <c r="C52" s="196"/>
      <c r="D52" s="196"/>
      <c r="E52" s="138">
        <f>SUM(E53:E56)</f>
        <v>204058.30000000002</v>
      </c>
    </row>
    <row r="53" spans="1:5" ht="15.75">
      <c r="A53" s="105" t="s">
        <v>363</v>
      </c>
      <c r="B53" s="197" t="s">
        <v>364</v>
      </c>
      <c r="C53" s="197"/>
      <c r="D53" s="197"/>
      <c r="E53" s="136">
        <v>56442.3</v>
      </c>
    </row>
    <row r="54" spans="1:5" ht="15.75">
      <c r="A54" s="105" t="s">
        <v>391</v>
      </c>
      <c r="B54" s="197" t="s">
        <v>392</v>
      </c>
      <c r="C54" s="197"/>
      <c r="D54" s="197"/>
      <c r="E54" s="136">
        <v>118801.2</v>
      </c>
    </row>
    <row r="55" spans="1:5" ht="15.75">
      <c r="A55" s="105" t="s">
        <v>448</v>
      </c>
      <c r="B55" s="197" t="s">
        <v>449</v>
      </c>
      <c r="C55" s="197"/>
      <c r="D55" s="197"/>
      <c r="E55" s="136">
        <v>715.1</v>
      </c>
    </row>
    <row r="56" spans="1:5" ht="15.75">
      <c r="A56" s="105" t="s">
        <v>456</v>
      </c>
      <c r="B56" s="197" t="s">
        <v>457</v>
      </c>
      <c r="C56" s="197"/>
      <c r="D56" s="197"/>
      <c r="E56" s="136">
        <v>28099.7</v>
      </c>
    </row>
    <row r="57" spans="1:5" s="1" customFormat="1" ht="18" customHeight="1" outlineLevel="2">
      <c r="A57" s="110" t="s">
        <v>472</v>
      </c>
      <c r="B57" s="196" t="s">
        <v>473</v>
      </c>
      <c r="C57" s="196"/>
      <c r="D57" s="196"/>
      <c r="E57" s="138">
        <f>SUM(E58+E59)</f>
        <v>29305.3</v>
      </c>
    </row>
    <row r="58" spans="1:5" ht="15.75">
      <c r="A58" s="105" t="s">
        <v>474</v>
      </c>
      <c r="B58" s="197" t="s">
        <v>475</v>
      </c>
      <c r="C58" s="197"/>
      <c r="D58" s="197"/>
      <c r="E58" s="136">
        <v>26523</v>
      </c>
    </row>
    <row r="59" spans="1:5" ht="36" customHeight="1">
      <c r="A59" s="105" t="s">
        <v>500</v>
      </c>
      <c r="B59" s="197" t="s">
        <v>69</v>
      </c>
      <c r="C59" s="197"/>
      <c r="D59" s="197"/>
      <c r="E59" s="136">
        <v>2782.3</v>
      </c>
    </row>
    <row r="60" spans="1:5" s="1" customFormat="1" ht="15.75" outlineLevel="2">
      <c r="A60" s="110" t="s">
        <v>502</v>
      </c>
      <c r="B60" s="196" t="s">
        <v>503</v>
      </c>
      <c r="C60" s="196"/>
      <c r="D60" s="196"/>
      <c r="E60" s="138">
        <f>SUM(E61+E62)</f>
        <v>10256.7</v>
      </c>
    </row>
    <row r="61" spans="1:5" ht="15.75">
      <c r="A61" s="105" t="s">
        <v>504</v>
      </c>
      <c r="B61" s="197" t="s">
        <v>505</v>
      </c>
      <c r="C61" s="197"/>
      <c r="D61" s="197"/>
      <c r="E61" s="136">
        <v>7631.4</v>
      </c>
    </row>
    <row r="62" spans="1:5" ht="18" customHeight="1">
      <c r="A62" s="105" t="s">
        <v>511</v>
      </c>
      <c r="B62" s="197" t="s">
        <v>512</v>
      </c>
      <c r="C62" s="197"/>
      <c r="D62" s="197"/>
      <c r="E62" s="136">
        <v>2625.3</v>
      </c>
    </row>
    <row r="63" spans="1:5" s="1" customFormat="1" ht="19.5" customHeight="1" outlineLevel="2">
      <c r="A63" s="110" t="s">
        <v>523</v>
      </c>
      <c r="B63" s="196" t="s">
        <v>524</v>
      </c>
      <c r="C63" s="196"/>
      <c r="D63" s="196"/>
      <c r="E63" s="138">
        <f>SUM(E64+E65+E66+E67)</f>
        <v>140965.90000000002</v>
      </c>
    </row>
    <row r="64" spans="1:5" ht="15.75">
      <c r="A64" s="105" t="s">
        <v>525</v>
      </c>
      <c r="B64" s="197" t="s">
        <v>526</v>
      </c>
      <c r="C64" s="197"/>
      <c r="D64" s="197"/>
      <c r="E64" s="136">
        <v>8425.9</v>
      </c>
    </row>
    <row r="65" spans="1:5" ht="15.75">
      <c r="A65" s="105" t="s">
        <v>533</v>
      </c>
      <c r="B65" s="197" t="s">
        <v>534</v>
      </c>
      <c r="C65" s="197"/>
      <c r="D65" s="197"/>
      <c r="E65" s="136">
        <v>116052.8</v>
      </c>
    </row>
    <row r="66" spans="1:5" ht="15.75">
      <c r="A66" s="105" t="s">
        <v>583</v>
      </c>
      <c r="B66" s="197" t="s">
        <v>70</v>
      </c>
      <c r="C66" s="197"/>
      <c r="D66" s="197"/>
      <c r="E66" s="136">
        <v>7335</v>
      </c>
    </row>
    <row r="67" spans="1:5" ht="15.75">
      <c r="A67" s="105" t="s">
        <v>599</v>
      </c>
      <c r="B67" s="197" t="s">
        <v>600</v>
      </c>
      <c r="C67" s="197"/>
      <c r="D67" s="197"/>
      <c r="E67" s="136">
        <v>9152.2</v>
      </c>
    </row>
    <row r="68" spans="1:5" ht="15.75">
      <c r="A68" s="148" t="s">
        <v>183</v>
      </c>
      <c r="B68" s="195" t="s">
        <v>71</v>
      </c>
      <c r="C68" s="195"/>
      <c r="D68" s="195"/>
      <c r="E68" s="149">
        <f>SUM(E12+E37+E39+E42+E45+E50+E52+E57+E60+E63)</f>
        <v>510281.30000000005</v>
      </c>
    </row>
    <row r="69" spans="1:5" ht="25.5" customHeight="1">
      <c r="A69" s="150"/>
      <c r="B69" s="150"/>
      <c r="C69" s="150"/>
      <c r="D69" s="150"/>
      <c r="E69" s="151"/>
    </row>
    <row r="70" spans="1:5" ht="22.5" customHeight="1">
      <c r="A70" s="150"/>
      <c r="B70" s="150"/>
      <c r="C70" s="150"/>
      <c r="D70" s="150"/>
      <c r="E70" s="152"/>
    </row>
    <row r="71" spans="1:5" ht="26.25" customHeight="1">
      <c r="A71" s="150"/>
      <c r="B71" s="150"/>
      <c r="C71" s="150"/>
      <c r="D71" s="150"/>
      <c r="E71" s="152"/>
    </row>
    <row r="72" spans="1:5" ht="12.75" customHeight="1">
      <c r="A72" s="150"/>
      <c r="B72" s="150"/>
      <c r="C72" s="150"/>
      <c r="D72" s="150"/>
      <c r="E72" s="152"/>
    </row>
    <row r="73" spans="1:5" ht="12.75" customHeight="1">
      <c r="A73" s="150"/>
      <c r="B73" s="150"/>
      <c r="C73" s="150"/>
      <c r="D73" s="150"/>
      <c r="E73" s="152"/>
    </row>
    <row r="74" spans="1:5" ht="12.75" customHeight="1">
      <c r="A74" s="150"/>
      <c r="B74" s="150"/>
      <c r="C74" s="150"/>
      <c r="D74" s="150"/>
      <c r="E74" s="152"/>
    </row>
    <row r="75" spans="1:5" ht="12.75" customHeight="1">
      <c r="A75" s="150"/>
      <c r="B75" s="150"/>
      <c r="C75" s="150"/>
      <c r="D75" s="150"/>
      <c r="E75" s="152"/>
    </row>
    <row r="76" spans="1:5" ht="12.75" customHeight="1">
      <c r="A76" s="150"/>
      <c r="B76" s="150"/>
      <c r="C76" s="150"/>
      <c r="D76" s="150"/>
      <c r="E76" s="152"/>
    </row>
    <row r="77" spans="1:5" ht="12.75" customHeight="1">
      <c r="A77" s="150"/>
      <c r="B77" s="150"/>
      <c r="C77" s="150"/>
      <c r="D77" s="150"/>
      <c r="E77" s="152"/>
    </row>
    <row r="78" spans="1:5" ht="12.75" customHeight="1">
      <c r="A78" s="150"/>
      <c r="B78" s="150"/>
      <c r="C78" s="150"/>
      <c r="D78" s="150"/>
      <c r="E78" s="152"/>
    </row>
    <row r="79" spans="1:5" ht="12.75" customHeight="1">
      <c r="A79" s="150"/>
      <c r="B79" s="150"/>
      <c r="C79" s="150"/>
      <c r="D79" s="150"/>
      <c r="E79" s="152"/>
    </row>
    <row r="80" spans="1:5" ht="12.75" customHeight="1">
      <c r="A80" s="150"/>
      <c r="B80" s="150"/>
      <c r="C80" s="150"/>
      <c r="D80" s="150"/>
      <c r="E80" s="152"/>
    </row>
    <row r="81" spans="1:5" ht="12.75" customHeight="1">
      <c r="A81" s="150"/>
      <c r="B81" s="150"/>
      <c r="C81" s="150"/>
      <c r="D81" s="150"/>
      <c r="E81" s="152"/>
    </row>
    <row r="82" spans="1:5" ht="12.75" customHeight="1">
      <c r="A82" s="150"/>
      <c r="B82" s="150"/>
      <c r="C82" s="150"/>
      <c r="D82" s="150"/>
      <c r="E82" s="152"/>
    </row>
    <row r="83" spans="1:5" ht="12.75" customHeight="1">
      <c r="A83" s="150"/>
      <c r="B83" s="150"/>
      <c r="C83" s="150"/>
      <c r="D83" s="150"/>
      <c r="E83" s="152"/>
    </row>
    <row r="84" spans="1:5" ht="12.75" customHeight="1">
      <c r="A84" s="150"/>
      <c r="B84" s="150"/>
      <c r="C84" s="150"/>
      <c r="D84" s="150"/>
      <c r="E84" s="152"/>
    </row>
    <row r="85" spans="1:5" ht="12.75" customHeight="1">
      <c r="A85" s="150"/>
      <c r="B85" s="150"/>
      <c r="C85" s="150"/>
      <c r="D85" s="150"/>
      <c r="E85" s="152"/>
    </row>
    <row r="86" spans="1:5" ht="12.75" customHeight="1">
      <c r="A86" s="150"/>
      <c r="B86" s="150"/>
      <c r="C86" s="150"/>
      <c r="D86" s="150"/>
      <c r="E86" s="152"/>
    </row>
    <row r="87" spans="1:5" ht="12.75" customHeight="1">
      <c r="A87" s="150"/>
      <c r="B87" s="150"/>
      <c r="C87" s="150"/>
      <c r="D87" s="150"/>
      <c r="E87" s="152"/>
    </row>
    <row r="88" spans="1:5" ht="12.75" customHeight="1">
      <c r="A88" s="150"/>
      <c r="B88" s="150"/>
      <c r="C88" s="150"/>
      <c r="D88" s="150"/>
      <c r="E88" s="152"/>
    </row>
    <row r="89" spans="1:5" ht="12.75" customHeight="1">
      <c r="A89" s="150"/>
      <c r="B89" s="150"/>
      <c r="C89" s="150"/>
      <c r="D89" s="150"/>
      <c r="E89" s="152"/>
    </row>
    <row r="90" spans="1:5" ht="12.75" customHeight="1">
      <c r="A90" s="150"/>
      <c r="B90" s="150"/>
      <c r="C90" s="150"/>
      <c r="D90" s="150"/>
      <c r="E90" s="152"/>
    </row>
    <row r="91" spans="1:5" ht="12.75" customHeight="1">
      <c r="A91" s="150"/>
      <c r="B91" s="150"/>
      <c r="C91" s="150"/>
      <c r="D91" s="150"/>
      <c r="E91" s="152"/>
    </row>
    <row r="92" spans="1:5" ht="12.75" customHeight="1">
      <c r="A92" s="150"/>
      <c r="B92" s="150"/>
      <c r="C92" s="150"/>
      <c r="D92" s="150"/>
      <c r="E92" s="152"/>
    </row>
    <row r="93" spans="1:5" ht="12.75" customHeight="1">
      <c r="A93" s="150"/>
      <c r="B93" s="150"/>
      <c r="C93" s="150"/>
      <c r="D93" s="150"/>
      <c r="E93" s="152"/>
    </row>
    <row r="94" spans="1:5" ht="12.75" customHeight="1">
      <c r="A94" s="150"/>
      <c r="B94" s="150"/>
      <c r="C94" s="150"/>
      <c r="D94" s="150"/>
      <c r="E94" s="152"/>
    </row>
    <row r="95" spans="1:5" ht="12.75" customHeight="1">
      <c r="A95" s="150"/>
      <c r="B95" s="150"/>
      <c r="C95" s="150"/>
      <c r="D95" s="150"/>
      <c r="E95" s="152"/>
    </row>
    <row r="96" spans="1:5" ht="12.75" customHeight="1">
      <c r="A96" s="150"/>
      <c r="B96" s="150"/>
      <c r="C96" s="150"/>
      <c r="D96" s="150"/>
      <c r="E96" s="152"/>
    </row>
    <row r="97" spans="1:5" ht="12.75" customHeight="1">
      <c r="A97" s="150"/>
      <c r="B97" s="150"/>
      <c r="C97" s="150"/>
      <c r="D97" s="150"/>
      <c r="E97" s="152"/>
    </row>
    <row r="98" spans="1:5" ht="12.75" customHeight="1">
      <c r="A98" s="150"/>
      <c r="B98" s="150"/>
      <c r="C98" s="150"/>
      <c r="D98" s="150"/>
      <c r="E98" s="152"/>
    </row>
    <row r="99" spans="1:5" ht="12.75" customHeight="1">
      <c r="A99" s="150"/>
      <c r="B99" s="150"/>
      <c r="C99" s="150"/>
      <c r="D99" s="150"/>
      <c r="E99" s="152"/>
    </row>
    <row r="100" spans="1:5" ht="12.75" customHeight="1">
      <c r="A100" s="150"/>
      <c r="B100" s="150"/>
      <c r="C100" s="150"/>
      <c r="D100" s="150"/>
      <c r="E100" s="152"/>
    </row>
    <row r="101" spans="1:5" ht="12.75" customHeight="1">
      <c r="A101" s="150"/>
      <c r="B101" s="150"/>
      <c r="C101" s="150"/>
      <c r="D101" s="150"/>
      <c r="E101" s="152"/>
    </row>
    <row r="102" spans="1:5" ht="12.75" customHeight="1">
      <c r="A102" s="150"/>
      <c r="B102" s="150"/>
      <c r="C102" s="150"/>
      <c r="D102" s="150"/>
      <c r="E102" s="152"/>
    </row>
    <row r="103" spans="1:5" ht="12.75" customHeight="1">
      <c r="A103" s="150"/>
      <c r="B103" s="150"/>
      <c r="C103" s="150"/>
      <c r="D103" s="150"/>
      <c r="E103" s="152"/>
    </row>
    <row r="104" spans="1:5" ht="12.75" customHeight="1">
      <c r="A104" s="150"/>
      <c r="B104" s="150"/>
      <c r="C104" s="150"/>
      <c r="D104" s="150"/>
      <c r="E104" s="152"/>
    </row>
    <row r="105" spans="1:5" ht="12.75" customHeight="1">
      <c r="A105" s="150"/>
      <c r="B105" s="150"/>
      <c r="C105" s="150"/>
      <c r="D105" s="150"/>
      <c r="E105" s="152"/>
    </row>
    <row r="106" spans="1:5" ht="12.75" customHeight="1">
      <c r="A106" s="150"/>
      <c r="B106" s="150"/>
      <c r="C106" s="150"/>
      <c r="D106" s="150"/>
      <c r="E106" s="152"/>
    </row>
    <row r="107" spans="1:5" ht="12.75" customHeight="1">
      <c r="A107" s="150"/>
      <c r="B107" s="150"/>
      <c r="C107" s="150"/>
      <c r="D107" s="150"/>
      <c r="E107" s="152"/>
    </row>
    <row r="108" spans="1:5" ht="12.75" customHeight="1">
      <c r="A108" s="150"/>
      <c r="B108" s="150"/>
      <c r="C108" s="150"/>
      <c r="D108" s="150"/>
      <c r="E108" s="152"/>
    </row>
    <row r="109" spans="1:5" ht="12.75" customHeight="1">
      <c r="A109" s="150"/>
      <c r="B109" s="150"/>
      <c r="C109" s="150"/>
      <c r="D109" s="150"/>
      <c r="E109" s="152"/>
    </row>
    <row r="110" spans="1:5" ht="12.75" customHeight="1">
      <c r="A110" s="150"/>
      <c r="B110" s="150"/>
      <c r="C110" s="150"/>
      <c r="D110" s="150"/>
      <c r="E110" s="152"/>
    </row>
    <row r="111" spans="1:5" ht="12.75" customHeight="1">
      <c r="A111" s="150"/>
      <c r="B111" s="150"/>
      <c r="C111" s="150"/>
      <c r="D111" s="150"/>
      <c r="E111" s="152"/>
    </row>
    <row r="112" spans="1:5" ht="12.75" customHeight="1">
      <c r="A112" s="150"/>
      <c r="B112" s="150"/>
      <c r="C112" s="150"/>
      <c r="D112" s="150"/>
      <c r="E112" s="152"/>
    </row>
    <row r="113" spans="1:5" ht="12.75" customHeight="1">
      <c r="A113" s="150"/>
      <c r="B113" s="150"/>
      <c r="C113" s="150"/>
      <c r="D113" s="150"/>
      <c r="E113" s="152"/>
    </row>
    <row r="114" spans="1:5" ht="12.75" customHeight="1">
      <c r="A114" s="150"/>
      <c r="B114" s="150"/>
      <c r="C114" s="150"/>
      <c r="D114" s="150"/>
      <c r="E114" s="152"/>
    </row>
    <row r="115" spans="1:5" ht="17.25">
      <c r="A115" s="150"/>
      <c r="B115" s="150"/>
      <c r="C115" s="150"/>
      <c r="D115" s="150"/>
      <c r="E115" s="152"/>
    </row>
    <row r="116" spans="1:5" ht="17.25">
      <c r="A116" s="150"/>
      <c r="B116" s="150"/>
      <c r="C116" s="150"/>
      <c r="D116" s="150"/>
      <c r="E116" s="152"/>
    </row>
    <row r="117" spans="1:5" ht="17.25">
      <c r="A117" s="150"/>
      <c r="B117" s="150"/>
      <c r="C117" s="150"/>
      <c r="D117" s="150"/>
      <c r="E117" s="152"/>
    </row>
    <row r="118" spans="1:5" ht="17.25">
      <c r="A118" s="150"/>
      <c r="B118" s="150"/>
      <c r="C118" s="150"/>
      <c r="D118" s="150"/>
      <c r="E118" s="152"/>
    </row>
    <row r="119" spans="1:5" ht="17.25">
      <c r="A119" s="150"/>
      <c r="B119" s="150"/>
      <c r="C119" s="150"/>
      <c r="D119" s="150"/>
      <c r="E119" s="152"/>
    </row>
    <row r="120" spans="1:5" ht="17.25">
      <c r="A120" s="150"/>
      <c r="B120" s="150"/>
      <c r="C120" s="150"/>
      <c r="D120" s="150"/>
      <c r="E120" s="152"/>
    </row>
    <row r="121" spans="1:5" ht="17.25">
      <c r="A121" s="150"/>
      <c r="B121" s="150"/>
      <c r="C121" s="150"/>
      <c r="D121" s="150"/>
      <c r="E121" s="152"/>
    </row>
    <row r="122" spans="1:5" ht="17.25">
      <c r="A122" s="150"/>
      <c r="B122" s="150"/>
      <c r="C122" s="150"/>
      <c r="D122" s="150"/>
      <c r="E122" s="152"/>
    </row>
    <row r="123" spans="1:5" ht="17.25">
      <c r="A123" s="150"/>
      <c r="B123" s="150"/>
      <c r="C123" s="150"/>
      <c r="D123" s="150"/>
      <c r="E123" s="152"/>
    </row>
    <row r="124" spans="1:5" ht="17.25">
      <c r="A124" s="150"/>
      <c r="B124" s="150"/>
      <c r="C124" s="150"/>
      <c r="D124" s="150"/>
      <c r="E124" s="152"/>
    </row>
    <row r="125" spans="1:5" ht="17.25">
      <c r="A125" s="150"/>
      <c r="B125" s="150"/>
      <c r="C125" s="150"/>
      <c r="D125" s="150"/>
      <c r="E125" s="152"/>
    </row>
    <row r="126" spans="1:5" ht="17.25">
      <c r="A126" s="150"/>
      <c r="B126" s="150"/>
      <c r="C126" s="150"/>
      <c r="D126" s="150"/>
      <c r="E126" s="152"/>
    </row>
    <row r="127" spans="1:5" ht="17.25">
      <c r="A127" s="150"/>
      <c r="B127" s="150"/>
      <c r="C127" s="150"/>
      <c r="D127" s="150"/>
      <c r="E127" s="152"/>
    </row>
    <row r="128" spans="1:5" ht="17.25">
      <c r="A128" s="150"/>
      <c r="B128" s="150"/>
      <c r="C128" s="150"/>
      <c r="D128" s="150"/>
      <c r="E128" s="152"/>
    </row>
    <row r="129" spans="1:5" ht="17.25">
      <c r="A129" s="150"/>
      <c r="B129" s="150"/>
      <c r="C129" s="150"/>
      <c r="D129" s="150"/>
      <c r="E129" s="152"/>
    </row>
    <row r="130" spans="1:5" ht="17.25">
      <c r="A130" s="150"/>
      <c r="B130" s="150"/>
      <c r="C130" s="150"/>
      <c r="D130" s="150"/>
      <c r="E130" s="152"/>
    </row>
    <row r="131" spans="1:5" ht="17.25">
      <c r="A131" s="150"/>
      <c r="B131" s="150"/>
      <c r="C131" s="150"/>
      <c r="D131" s="150"/>
      <c r="E131" s="152"/>
    </row>
    <row r="132" spans="1:5" ht="17.25">
      <c r="A132" s="150"/>
      <c r="B132" s="150"/>
      <c r="C132" s="150"/>
      <c r="D132" s="150"/>
      <c r="E132" s="152"/>
    </row>
    <row r="133" spans="1:5" ht="17.25">
      <c r="A133" s="150"/>
      <c r="B133" s="150"/>
      <c r="C133" s="150"/>
      <c r="D133" s="150"/>
      <c r="E133" s="152"/>
    </row>
    <row r="134" spans="1:5" ht="17.25">
      <c r="A134" s="150"/>
      <c r="B134" s="150"/>
      <c r="C134" s="150"/>
      <c r="D134" s="150"/>
      <c r="E134" s="152"/>
    </row>
    <row r="135" spans="1:5" ht="17.25">
      <c r="A135" s="150"/>
      <c r="B135" s="150"/>
      <c r="C135" s="150"/>
      <c r="D135" s="150"/>
      <c r="E135" s="152"/>
    </row>
    <row r="136" spans="1:5" ht="17.25">
      <c r="A136" s="150"/>
      <c r="B136" s="150"/>
      <c r="C136" s="150"/>
      <c r="D136" s="150"/>
      <c r="E136" s="152"/>
    </row>
    <row r="137" spans="1:5" ht="17.25">
      <c r="A137" s="150"/>
      <c r="B137" s="150"/>
      <c r="C137" s="150"/>
      <c r="D137" s="150"/>
      <c r="E137" s="152"/>
    </row>
    <row r="138" spans="1:5" ht="17.25">
      <c r="A138" s="150"/>
      <c r="B138" s="150"/>
      <c r="C138" s="150"/>
      <c r="D138" s="150"/>
      <c r="E138" s="152"/>
    </row>
    <row r="139" spans="1:5" ht="17.25">
      <c r="A139" s="150"/>
      <c r="B139" s="150"/>
      <c r="C139" s="150"/>
      <c r="D139" s="150"/>
      <c r="E139" s="152"/>
    </row>
    <row r="140" spans="1:5" ht="17.25">
      <c r="A140" s="150"/>
      <c r="B140" s="150"/>
      <c r="C140" s="150"/>
      <c r="D140" s="150"/>
      <c r="E140" s="152"/>
    </row>
    <row r="141" spans="1:5" ht="17.25">
      <c r="A141" s="150"/>
      <c r="B141" s="150"/>
      <c r="C141" s="150"/>
      <c r="D141" s="150"/>
      <c r="E141" s="152"/>
    </row>
    <row r="142" spans="1:5" ht="17.25">
      <c r="A142" s="150"/>
      <c r="B142" s="150"/>
      <c r="C142" s="150"/>
      <c r="D142" s="150"/>
      <c r="E142" s="152"/>
    </row>
    <row r="143" spans="1:5" ht="17.25">
      <c r="A143" s="150"/>
      <c r="B143" s="150"/>
      <c r="C143" s="150"/>
      <c r="D143" s="150"/>
      <c r="E143" s="152"/>
    </row>
    <row r="144" spans="1:5" ht="17.25">
      <c r="A144" s="150"/>
      <c r="B144" s="150"/>
      <c r="C144" s="150"/>
      <c r="D144" s="150"/>
      <c r="E144" s="152"/>
    </row>
    <row r="145" spans="1:5" ht="17.25">
      <c r="A145" s="150"/>
      <c r="B145" s="150"/>
      <c r="C145" s="150"/>
      <c r="D145" s="150"/>
      <c r="E145" s="152"/>
    </row>
    <row r="146" spans="1:5" ht="17.25">
      <c r="A146" s="150"/>
      <c r="B146" s="150"/>
      <c r="C146" s="150"/>
      <c r="D146" s="150"/>
      <c r="E146" s="152"/>
    </row>
    <row r="147" spans="1:5" ht="17.25">
      <c r="A147" s="150"/>
      <c r="B147" s="150"/>
      <c r="C147" s="150"/>
      <c r="D147" s="150"/>
      <c r="E147" s="152"/>
    </row>
    <row r="148" spans="1:5" ht="17.25">
      <c r="A148" s="150"/>
      <c r="B148" s="150"/>
      <c r="C148" s="150"/>
      <c r="D148" s="150"/>
      <c r="E148" s="152"/>
    </row>
    <row r="149" spans="1:5" ht="17.25">
      <c r="A149" s="150"/>
      <c r="B149" s="150"/>
      <c r="C149" s="150"/>
      <c r="D149" s="150"/>
      <c r="E149" s="152"/>
    </row>
    <row r="150" spans="1:5" ht="17.25">
      <c r="A150" s="150"/>
      <c r="B150" s="150"/>
      <c r="C150" s="150"/>
      <c r="D150" s="150"/>
      <c r="E150" s="152"/>
    </row>
    <row r="151" spans="1:5" ht="17.25">
      <c r="A151" s="150"/>
      <c r="B151" s="150"/>
      <c r="C151" s="150"/>
      <c r="D151" s="150"/>
      <c r="E151" s="152"/>
    </row>
    <row r="152" spans="1:5" ht="17.25">
      <c r="A152" s="150"/>
      <c r="B152" s="150"/>
      <c r="C152" s="150"/>
      <c r="D152" s="150"/>
      <c r="E152" s="152"/>
    </row>
    <row r="153" spans="1:5" ht="17.25">
      <c r="A153" s="150"/>
      <c r="B153" s="150"/>
      <c r="C153" s="150"/>
      <c r="D153" s="150"/>
      <c r="E153" s="152"/>
    </row>
    <row r="154" spans="1:5" ht="17.25">
      <c r="A154" s="150"/>
      <c r="B154" s="150"/>
      <c r="C154" s="150"/>
      <c r="D154" s="150"/>
      <c r="E154" s="152"/>
    </row>
    <row r="155" spans="1:5" ht="17.25">
      <c r="A155" s="150"/>
      <c r="B155" s="150"/>
      <c r="C155" s="150"/>
      <c r="D155" s="150"/>
      <c r="E155" s="152"/>
    </row>
    <row r="156" spans="1:5" ht="17.25">
      <c r="A156" s="150"/>
      <c r="B156" s="150"/>
      <c r="C156" s="150"/>
      <c r="D156" s="150"/>
      <c r="E156" s="152"/>
    </row>
    <row r="157" spans="1:5" ht="17.25">
      <c r="A157" s="150"/>
      <c r="B157" s="150"/>
      <c r="C157" s="150"/>
      <c r="D157" s="150"/>
      <c r="E157" s="152"/>
    </row>
    <row r="158" spans="1:5" ht="17.25">
      <c r="A158" s="150"/>
      <c r="B158" s="150"/>
      <c r="C158" s="150"/>
      <c r="D158" s="150"/>
      <c r="E158" s="152"/>
    </row>
    <row r="159" spans="1:5" ht="17.25">
      <c r="A159" s="150"/>
      <c r="B159" s="150"/>
      <c r="C159" s="150"/>
      <c r="D159" s="150"/>
      <c r="E159" s="152"/>
    </row>
    <row r="160" spans="1:5" ht="17.25">
      <c r="A160" s="150"/>
      <c r="B160" s="150"/>
      <c r="C160" s="150"/>
      <c r="D160" s="150"/>
      <c r="E160" s="152"/>
    </row>
    <row r="161" spans="1:5" ht="17.25">
      <c r="A161" s="150"/>
      <c r="B161" s="150"/>
      <c r="C161" s="150"/>
      <c r="D161" s="150"/>
      <c r="E161" s="152"/>
    </row>
    <row r="162" spans="1:5" ht="17.25">
      <c r="A162" s="150"/>
      <c r="B162" s="150"/>
      <c r="C162" s="150"/>
      <c r="D162" s="150"/>
      <c r="E162" s="152"/>
    </row>
    <row r="163" spans="1:5" ht="17.25">
      <c r="A163" s="150"/>
      <c r="B163" s="150"/>
      <c r="C163" s="150"/>
      <c r="D163" s="150"/>
      <c r="E163" s="152"/>
    </row>
    <row r="164" spans="1:5" ht="17.25">
      <c r="A164" s="150"/>
      <c r="B164" s="150"/>
      <c r="C164" s="150"/>
      <c r="D164" s="150"/>
      <c r="E164" s="152"/>
    </row>
    <row r="165" spans="1:5" ht="17.25">
      <c r="A165" s="150"/>
      <c r="B165" s="150"/>
      <c r="C165" s="150"/>
      <c r="D165" s="150"/>
      <c r="E165" s="152"/>
    </row>
    <row r="166" spans="1:5" ht="17.25">
      <c r="A166" s="150"/>
      <c r="B166" s="150"/>
      <c r="C166" s="150"/>
      <c r="D166" s="150"/>
      <c r="E166" s="152"/>
    </row>
    <row r="167" spans="1:5" ht="17.25">
      <c r="A167" s="150"/>
      <c r="B167" s="150"/>
      <c r="C167" s="150"/>
      <c r="D167" s="150"/>
      <c r="E167" s="152"/>
    </row>
    <row r="168" spans="1:5" ht="17.25">
      <c r="A168" s="150"/>
      <c r="B168" s="150"/>
      <c r="C168" s="150"/>
      <c r="D168" s="150"/>
      <c r="E168" s="152"/>
    </row>
    <row r="169" spans="1:5" ht="17.25">
      <c r="A169" s="150"/>
      <c r="B169" s="150"/>
      <c r="C169" s="150"/>
      <c r="D169" s="150"/>
      <c r="E169" s="152"/>
    </row>
    <row r="170" spans="1:5" ht="17.25">
      <c r="A170" s="150"/>
      <c r="B170" s="150"/>
      <c r="C170" s="150"/>
      <c r="D170" s="150"/>
      <c r="E170" s="152"/>
    </row>
    <row r="171" spans="1:5" ht="17.25">
      <c r="A171" s="150"/>
      <c r="B171" s="150"/>
      <c r="C171" s="150"/>
      <c r="D171" s="150"/>
      <c r="E171" s="152"/>
    </row>
    <row r="172" spans="1:5" ht="17.25">
      <c r="A172" s="150"/>
      <c r="B172" s="150"/>
      <c r="C172" s="150"/>
      <c r="D172" s="150"/>
      <c r="E172" s="152"/>
    </row>
    <row r="173" spans="1:5" ht="17.25">
      <c r="A173" s="150"/>
      <c r="B173" s="150"/>
      <c r="C173" s="150"/>
      <c r="D173" s="150"/>
      <c r="E173" s="152"/>
    </row>
    <row r="174" spans="1:5" ht="17.25">
      <c r="A174" s="150"/>
      <c r="B174" s="150"/>
      <c r="C174" s="150"/>
      <c r="D174" s="150"/>
      <c r="E174" s="152"/>
    </row>
    <row r="175" spans="1:5" ht="17.25">
      <c r="A175" s="150"/>
      <c r="B175" s="150"/>
      <c r="C175" s="150"/>
      <c r="D175" s="150"/>
      <c r="E175" s="152"/>
    </row>
    <row r="176" spans="1:5" ht="17.25">
      <c r="A176" s="150"/>
      <c r="B176" s="150"/>
      <c r="C176" s="150"/>
      <c r="D176" s="150"/>
      <c r="E176" s="152"/>
    </row>
    <row r="177" spans="1:5" ht="17.25">
      <c r="A177" s="150"/>
      <c r="B177" s="150"/>
      <c r="C177" s="150"/>
      <c r="D177" s="150"/>
      <c r="E177" s="152"/>
    </row>
    <row r="178" spans="1:5" ht="17.25">
      <c r="A178" s="150"/>
      <c r="B178" s="150"/>
      <c r="C178" s="150"/>
      <c r="D178" s="150"/>
      <c r="E178" s="152"/>
    </row>
    <row r="179" spans="1:5" ht="17.25">
      <c r="A179" s="150"/>
      <c r="B179" s="150"/>
      <c r="C179" s="150"/>
      <c r="D179" s="150"/>
      <c r="E179" s="152"/>
    </row>
    <row r="180" spans="1:5" ht="17.25">
      <c r="A180" s="150"/>
      <c r="B180" s="150"/>
      <c r="C180" s="150"/>
      <c r="D180" s="150"/>
      <c r="E180" s="152"/>
    </row>
    <row r="181" spans="1:5" ht="17.25">
      <c r="A181" s="150"/>
      <c r="B181" s="150"/>
      <c r="C181" s="150"/>
      <c r="D181" s="150"/>
      <c r="E181" s="152"/>
    </row>
    <row r="182" spans="1:5" ht="17.25">
      <c r="A182" s="150"/>
      <c r="B182" s="150"/>
      <c r="C182" s="150"/>
      <c r="D182" s="150"/>
      <c r="E182" s="152"/>
    </row>
    <row r="183" spans="1:5" ht="17.25">
      <c r="A183" s="150"/>
      <c r="B183" s="150"/>
      <c r="C183" s="150"/>
      <c r="D183" s="150"/>
      <c r="E183" s="152"/>
    </row>
    <row r="184" spans="1:5" ht="17.25">
      <c r="A184" s="150"/>
      <c r="B184" s="150"/>
      <c r="C184" s="150"/>
      <c r="D184" s="150"/>
      <c r="E184" s="152"/>
    </row>
    <row r="185" spans="1:5" ht="17.25">
      <c r="A185" s="150"/>
      <c r="B185" s="150"/>
      <c r="C185" s="150"/>
      <c r="D185" s="150"/>
      <c r="E185" s="152"/>
    </row>
    <row r="186" spans="1:5" ht="17.25">
      <c r="A186" s="150"/>
      <c r="B186" s="150"/>
      <c r="C186" s="150"/>
      <c r="D186" s="150"/>
      <c r="E186" s="152"/>
    </row>
    <row r="187" spans="1:5" ht="17.25">
      <c r="A187" s="150"/>
      <c r="B187" s="150"/>
      <c r="C187" s="150"/>
      <c r="D187" s="150"/>
      <c r="E187" s="152"/>
    </row>
    <row r="188" spans="1:5" ht="17.25">
      <c r="A188" s="150"/>
      <c r="B188" s="150"/>
      <c r="C188" s="150"/>
      <c r="D188" s="150"/>
      <c r="E188" s="152"/>
    </row>
    <row r="189" spans="1:5" ht="17.25">
      <c r="A189" s="150"/>
      <c r="B189" s="150"/>
      <c r="C189" s="150"/>
      <c r="D189" s="150"/>
      <c r="E189" s="152"/>
    </row>
    <row r="190" spans="1:5" ht="17.25">
      <c r="A190" s="150"/>
      <c r="B190" s="150"/>
      <c r="C190" s="150"/>
      <c r="D190" s="150"/>
      <c r="E190" s="152"/>
    </row>
    <row r="191" spans="1:5" ht="17.25">
      <c r="A191" s="150"/>
      <c r="B191" s="150"/>
      <c r="C191" s="150"/>
      <c r="D191" s="150"/>
      <c r="E191" s="152"/>
    </row>
    <row r="192" spans="1:5" ht="17.25">
      <c r="A192" s="150"/>
      <c r="B192" s="150"/>
      <c r="C192" s="150"/>
      <c r="D192" s="150"/>
      <c r="E192" s="152"/>
    </row>
    <row r="193" spans="1:5" ht="17.25">
      <c r="A193" s="150"/>
      <c r="B193" s="150"/>
      <c r="C193" s="150"/>
      <c r="D193" s="150"/>
      <c r="E193" s="152"/>
    </row>
    <row r="194" spans="1:5" ht="17.25">
      <c r="A194" s="150"/>
      <c r="B194" s="150"/>
      <c r="C194" s="150"/>
      <c r="D194" s="150"/>
      <c r="E194" s="152"/>
    </row>
    <row r="195" spans="1:5" ht="17.25">
      <c r="A195" s="150"/>
      <c r="B195" s="150"/>
      <c r="C195" s="150"/>
      <c r="D195" s="150"/>
      <c r="E195" s="152"/>
    </row>
    <row r="196" spans="1:5" ht="17.25">
      <c r="A196" s="150"/>
      <c r="B196" s="150"/>
      <c r="C196" s="150"/>
      <c r="D196" s="150"/>
      <c r="E196" s="152"/>
    </row>
    <row r="197" spans="1:5" ht="17.25">
      <c r="A197" s="150"/>
      <c r="B197" s="150"/>
      <c r="C197" s="150"/>
      <c r="D197" s="150"/>
      <c r="E197" s="152"/>
    </row>
    <row r="198" spans="1:5" ht="17.25">
      <c r="A198" s="150"/>
      <c r="B198" s="150"/>
      <c r="C198" s="150"/>
      <c r="D198" s="150"/>
      <c r="E198" s="152"/>
    </row>
    <row r="199" spans="1:5" ht="17.25">
      <c r="A199" s="150"/>
      <c r="B199" s="150"/>
      <c r="C199" s="150"/>
      <c r="D199" s="150"/>
      <c r="E199" s="152"/>
    </row>
    <row r="200" spans="1:5" ht="17.25">
      <c r="A200" s="150"/>
      <c r="B200" s="150"/>
      <c r="C200" s="150"/>
      <c r="D200" s="150"/>
      <c r="E200" s="152"/>
    </row>
    <row r="201" spans="1:5" ht="17.25">
      <c r="A201" s="150"/>
      <c r="B201" s="150"/>
      <c r="C201" s="150"/>
      <c r="D201" s="150"/>
      <c r="E201" s="152"/>
    </row>
    <row r="202" spans="1:5" ht="17.25">
      <c r="A202" s="150"/>
      <c r="B202" s="150"/>
      <c r="C202" s="150"/>
      <c r="D202" s="150"/>
      <c r="E202" s="152"/>
    </row>
    <row r="203" spans="1:5" ht="17.25">
      <c r="A203" s="150"/>
      <c r="B203" s="150"/>
      <c r="C203" s="150"/>
      <c r="D203" s="150"/>
      <c r="E203" s="152"/>
    </row>
    <row r="204" spans="1:5" ht="17.25">
      <c r="A204" s="150"/>
      <c r="B204" s="150"/>
      <c r="C204" s="150"/>
      <c r="D204" s="150"/>
      <c r="E204" s="152"/>
    </row>
    <row r="205" spans="1:5" ht="17.25">
      <c r="A205" s="150"/>
      <c r="B205" s="150"/>
      <c r="C205" s="150"/>
      <c r="D205" s="150"/>
      <c r="E205" s="152"/>
    </row>
    <row r="206" spans="1:5" ht="17.25">
      <c r="A206" s="150"/>
      <c r="B206" s="150"/>
      <c r="C206" s="150"/>
      <c r="D206" s="150"/>
      <c r="E206" s="152"/>
    </row>
    <row r="207" spans="1:5" ht="17.25">
      <c r="A207" s="150"/>
      <c r="B207" s="150"/>
      <c r="C207" s="150"/>
      <c r="D207" s="150"/>
      <c r="E207" s="152"/>
    </row>
    <row r="208" spans="1:5" ht="17.25">
      <c r="A208" s="150"/>
      <c r="B208" s="150"/>
      <c r="C208" s="150"/>
      <c r="D208" s="150"/>
      <c r="E208" s="152"/>
    </row>
    <row r="209" spans="1:5" ht="17.25">
      <c r="A209" s="150"/>
      <c r="B209" s="150"/>
      <c r="C209" s="150"/>
      <c r="D209" s="150"/>
      <c r="E209" s="152"/>
    </row>
    <row r="210" spans="1:5" ht="17.25">
      <c r="A210" s="150"/>
      <c r="B210" s="150"/>
      <c r="C210" s="150"/>
      <c r="D210" s="150"/>
      <c r="E210" s="152"/>
    </row>
    <row r="211" spans="1:5" ht="17.25">
      <c r="A211" s="150"/>
      <c r="B211" s="150"/>
      <c r="C211" s="150"/>
      <c r="D211" s="150"/>
      <c r="E211" s="152"/>
    </row>
    <row r="212" spans="1:5" ht="17.25">
      <c r="A212" s="150"/>
      <c r="B212" s="150"/>
      <c r="C212" s="150"/>
      <c r="D212" s="150"/>
      <c r="E212" s="152"/>
    </row>
    <row r="213" spans="1:5" ht="17.25">
      <c r="A213" s="150"/>
      <c r="B213" s="150"/>
      <c r="C213" s="150"/>
      <c r="D213" s="150"/>
      <c r="E213" s="152"/>
    </row>
    <row r="214" spans="1:5" ht="17.25">
      <c r="A214" s="150"/>
      <c r="B214" s="150"/>
      <c r="C214" s="150"/>
      <c r="D214" s="150"/>
      <c r="E214" s="152"/>
    </row>
    <row r="215" spans="1:5" ht="17.25">
      <c r="A215" s="150"/>
      <c r="B215" s="150"/>
      <c r="C215" s="150"/>
      <c r="D215" s="150"/>
      <c r="E215" s="152"/>
    </row>
    <row r="216" spans="1:5" ht="17.25">
      <c r="A216" s="150"/>
      <c r="B216" s="150"/>
      <c r="C216" s="150"/>
      <c r="D216" s="150"/>
      <c r="E216" s="152"/>
    </row>
    <row r="217" spans="1:5" ht="17.25">
      <c r="A217" s="150"/>
      <c r="B217" s="150"/>
      <c r="C217" s="150"/>
      <c r="D217" s="150"/>
      <c r="E217" s="152"/>
    </row>
    <row r="218" spans="1:5" ht="17.25">
      <c r="A218" s="150"/>
      <c r="B218" s="150"/>
      <c r="C218" s="150"/>
      <c r="D218" s="150"/>
      <c r="E218" s="152"/>
    </row>
    <row r="219" spans="1:5" ht="17.25">
      <c r="A219" s="150"/>
      <c r="B219" s="150"/>
      <c r="C219" s="150"/>
      <c r="D219" s="150"/>
      <c r="E219" s="152"/>
    </row>
    <row r="220" spans="1:5" ht="17.25">
      <c r="A220" s="150"/>
      <c r="B220" s="150"/>
      <c r="C220" s="150"/>
      <c r="D220" s="150"/>
      <c r="E220" s="152"/>
    </row>
    <row r="221" spans="1:5" ht="17.25">
      <c r="A221" s="150"/>
      <c r="B221" s="150"/>
      <c r="C221" s="150"/>
      <c r="D221" s="150"/>
      <c r="E221" s="152"/>
    </row>
    <row r="222" spans="1:5" ht="17.25">
      <c r="A222" s="150"/>
      <c r="B222" s="150"/>
      <c r="C222" s="150"/>
      <c r="D222" s="150"/>
      <c r="E222" s="152"/>
    </row>
    <row r="223" spans="1:5" ht="17.25">
      <c r="A223" s="150"/>
      <c r="B223" s="150"/>
      <c r="C223" s="150"/>
      <c r="D223" s="150"/>
      <c r="E223" s="152"/>
    </row>
    <row r="224" spans="1:5" ht="17.25">
      <c r="A224" s="150"/>
      <c r="B224" s="150"/>
      <c r="C224" s="150"/>
      <c r="D224" s="150"/>
      <c r="E224" s="152"/>
    </row>
    <row r="225" spans="1:5" ht="17.25">
      <c r="A225" s="150"/>
      <c r="B225" s="150"/>
      <c r="C225" s="150"/>
      <c r="D225" s="150"/>
      <c r="E225" s="152"/>
    </row>
    <row r="226" spans="1:5" ht="17.25">
      <c r="A226" s="150"/>
      <c r="B226" s="150"/>
      <c r="C226" s="150"/>
      <c r="D226" s="150"/>
      <c r="E226" s="152"/>
    </row>
    <row r="227" spans="1:5" ht="17.25">
      <c r="A227" s="150"/>
      <c r="B227" s="150"/>
      <c r="C227" s="150"/>
      <c r="D227" s="150"/>
      <c r="E227" s="152"/>
    </row>
    <row r="228" spans="1:5" ht="17.25">
      <c r="A228" s="150"/>
      <c r="B228" s="150"/>
      <c r="C228" s="150"/>
      <c r="D228" s="150"/>
      <c r="E228" s="152"/>
    </row>
    <row r="229" spans="1:5" ht="17.25">
      <c r="A229" s="150"/>
      <c r="B229" s="150"/>
      <c r="C229" s="150"/>
      <c r="D229" s="150"/>
      <c r="E229" s="152"/>
    </row>
    <row r="230" spans="1:5" ht="17.25">
      <c r="A230" s="150"/>
      <c r="B230" s="150"/>
      <c r="C230" s="150"/>
      <c r="D230" s="150"/>
      <c r="E230" s="152"/>
    </row>
    <row r="231" spans="1:5" ht="17.25">
      <c r="A231" s="150"/>
      <c r="B231" s="150"/>
      <c r="C231" s="150"/>
      <c r="D231" s="150"/>
      <c r="E231" s="152"/>
    </row>
    <row r="232" spans="1:5" ht="17.25">
      <c r="A232" s="150"/>
      <c r="B232" s="150"/>
      <c r="C232" s="150"/>
      <c r="D232" s="150"/>
      <c r="E232" s="152"/>
    </row>
    <row r="233" spans="1:5" ht="17.25">
      <c r="A233" s="150"/>
      <c r="B233" s="150"/>
      <c r="C233" s="150"/>
      <c r="D233" s="150"/>
      <c r="E233" s="152"/>
    </row>
    <row r="234" spans="1:5" ht="17.25">
      <c r="A234" s="150"/>
      <c r="B234" s="150"/>
      <c r="C234" s="150"/>
      <c r="D234" s="150"/>
      <c r="E234" s="152"/>
    </row>
    <row r="235" spans="1:5" ht="17.25">
      <c r="A235" s="150"/>
      <c r="B235" s="150"/>
      <c r="C235" s="150"/>
      <c r="D235" s="150"/>
      <c r="E235" s="152"/>
    </row>
    <row r="236" spans="1:5" ht="17.25">
      <c r="A236" s="150"/>
      <c r="B236" s="150"/>
      <c r="C236" s="150"/>
      <c r="D236" s="150"/>
      <c r="E236" s="152"/>
    </row>
    <row r="237" spans="1:5" ht="17.25">
      <c r="A237" s="150"/>
      <c r="B237" s="150"/>
      <c r="C237" s="150"/>
      <c r="D237" s="150"/>
      <c r="E237" s="152"/>
    </row>
    <row r="238" spans="1:5" ht="17.25">
      <c r="A238" s="150"/>
      <c r="B238" s="150"/>
      <c r="C238" s="150"/>
      <c r="D238" s="150"/>
      <c r="E238" s="152"/>
    </row>
    <row r="239" spans="1:5" ht="17.25">
      <c r="A239" s="150"/>
      <c r="B239" s="150"/>
      <c r="C239" s="150"/>
      <c r="D239" s="150"/>
      <c r="E239" s="152"/>
    </row>
    <row r="240" spans="1:5" ht="17.25">
      <c r="A240" s="150"/>
      <c r="B240" s="150"/>
      <c r="C240" s="150"/>
      <c r="D240" s="150"/>
      <c r="E240" s="152"/>
    </row>
    <row r="241" spans="1:5" ht="17.25">
      <c r="A241" s="150"/>
      <c r="B241" s="150"/>
      <c r="C241" s="150"/>
      <c r="D241" s="150"/>
      <c r="E241" s="152"/>
    </row>
    <row r="242" spans="1:5" ht="17.25">
      <c r="A242" s="150"/>
      <c r="B242" s="150"/>
      <c r="C242" s="150"/>
      <c r="D242" s="150"/>
      <c r="E242" s="152"/>
    </row>
    <row r="243" spans="1:5" ht="17.25">
      <c r="A243" s="150"/>
      <c r="B243" s="150"/>
      <c r="C243" s="150"/>
      <c r="D243" s="150"/>
      <c r="E243" s="152"/>
    </row>
    <row r="244" spans="1:5" ht="17.25">
      <c r="A244" s="150"/>
      <c r="B244" s="150"/>
      <c r="C244" s="150"/>
      <c r="D244" s="150"/>
      <c r="E244" s="152"/>
    </row>
    <row r="245" spans="1:5" ht="17.25">
      <c r="A245" s="150"/>
      <c r="B245" s="150"/>
      <c r="C245" s="150"/>
      <c r="D245" s="150"/>
      <c r="E245" s="152"/>
    </row>
    <row r="246" spans="1:5" ht="17.25">
      <c r="A246" s="150"/>
      <c r="B246" s="150"/>
      <c r="C246" s="150"/>
      <c r="D246" s="150"/>
      <c r="E246" s="152"/>
    </row>
    <row r="247" spans="1:5" ht="17.25">
      <c r="A247" s="150"/>
      <c r="B247" s="150"/>
      <c r="C247" s="150"/>
      <c r="D247" s="150"/>
      <c r="E247" s="152"/>
    </row>
    <row r="248" spans="1:5" ht="17.25">
      <c r="A248" s="150"/>
      <c r="B248" s="150"/>
      <c r="C248" s="150"/>
      <c r="D248" s="150"/>
      <c r="E248" s="152"/>
    </row>
    <row r="249" spans="1:5" ht="17.25">
      <c r="A249" s="150"/>
      <c r="B249" s="150"/>
      <c r="C249" s="150"/>
      <c r="D249" s="150"/>
      <c r="E249" s="152"/>
    </row>
    <row r="250" spans="1:5" ht="17.25">
      <c r="A250" s="150"/>
      <c r="B250" s="150"/>
      <c r="C250" s="150"/>
      <c r="D250" s="150"/>
      <c r="E250" s="152"/>
    </row>
    <row r="251" spans="1:5" ht="17.25">
      <c r="A251" s="150"/>
      <c r="B251" s="150"/>
      <c r="C251" s="150"/>
      <c r="D251" s="150"/>
      <c r="E251" s="152"/>
    </row>
    <row r="252" spans="1:5" ht="17.25">
      <c r="A252" s="150"/>
      <c r="B252" s="150"/>
      <c r="C252" s="150"/>
      <c r="D252" s="150"/>
      <c r="E252" s="152"/>
    </row>
    <row r="253" spans="1:5" ht="17.25">
      <c r="A253" s="150"/>
      <c r="B253" s="150"/>
      <c r="C253" s="150"/>
      <c r="D253" s="150"/>
      <c r="E253" s="152"/>
    </row>
    <row r="254" spans="1:5" ht="17.25">
      <c r="A254" s="150"/>
      <c r="B254" s="150"/>
      <c r="C254" s="150"/>
      <c r="D254" s="150"/>
      <c r="E254" s="152"/>
    </row>
    <row r="255" spans="1:5" ht="17.25">
      <c r="A255" s="150"/>
      <c r="B255" s="150"/>
      <c r="C255" s="150"/>
      <c r="D255" s="150"/>
      <c r="E255" s="152"/>
    </row>
    <row r="256" spans="1:5" ht="17.25">
      <c r="A256" s="150"/>
      <c r="B256" s="150"/>
      <c r="C256" s="150"/>
      <c r="D256" s="150"/>
      <c r="E256" s="152"/>
    </row>
    <row r="257" spans="1:5" ht="17.25">
      <c r="A257" s="150"/>
      <c r="B257" s="150"/>
      <c r="C257" s="150"/>
      <c r="D257" s="150"/>
      <c r="E257" s="152"/>
    </row>
    <row r="258" spans="1:5" ht="17.25">
      <c r="A258" s="150"/>
      <c r="B258" s="150"/>
      <c r="C258" s="150"/>
      <c r="D258" s="150"/>
      <c r="E258" s="152"/>
    </row>
    <row r="259" spans="1:5" ht="17.25">
      <c r="A259" s="150"/>
      <c r="B259" s="150"/>
      <c r="C259" s="150"/>
      <c r="D259" s="150"/>
      <c r="E259" s="152"/>
    </row>
    <row r="260" spans="1:5" ht="17.25">
      <c r="A260" s="150"/>
      <c r="B260" s="150"/>
      <c r="C260" s="150"/>
      <c r="D260" s="150"/>
      <c r="E260" s="152"/>
    </row>
    <row r="261" spans="1:5" ht="17.25">
      <c r="A261" s="150"/>
      <c r="B261" s="150"/>
      <c r="C261" s="150"/>
      <c r="D261" s="150"/>
      <c r="E261" s="152"/>
    </row>
    <row r="262" spans="1:5" ht="17.25">
      <c r="A262" s="150"/>
      <c r="B262" s="150"/>
      <c r="C262" s="150"/>
      <c r="D262" s="150"/>
      <c r="E262" s="152"/>
    </row>
    <row r="263" spans="1:5" ht="17.25">
      <c r="A263" s="150"/>
      <c r="B263" s="150"/>
      <c r="C263" s="150"/>
      <c r="D263" s="150"/>
      <c r="E263" s="152"/>
    </row>
    <row r="264" spans="1:5" ht="17.25">
      <c r="A264" s="150"/>
      <c r="B264" s="150"/>
      <c r="C264" s="150"/>
      <c r="D264" s="150"/>
      <c r="E264" s="152"/>
    </row>
    <row r="265" spans="1:5" ht="17.25">
      <c r="A265" s="150"/>
      <c r="B265" s="150"/>
      <c r="C265" s="150"/>
      <c r="D265" s="150"/>
      <c r="E265" s="152"/>
    </row>
    <row r="266" spans="1:5" ht="17.25">
      <c r="A266" s="150"/>
      <c r="B266" s="150"/>
      <c r="C266" s="150"/>
      <c r="D266" s="150"/>
      <c r="E266" s="152"/>
    </row>
    <row r="267" spans="1:5" ht="17.25">
      <c r="A267" s="150"/>
      <c r="B267" s="150"/>
      <c r="C267" s="150"/>
      <c r="D267" s="150"/>
      <c r="E267" s="152"/>
    </row>
    <row r="268" spans="1:5" ht="17.25">
      <c r="A268" s="150"/>
      <c r="B268" s="150"/>
      <c r="C268" s="150"/>
      <c r="D268" s="150"/>
      <c r="E268" s="152"/>
    </row>
    <row r="269" spans="1:5" ht="17.25">
      <c r="A269" s="150"/>
      <c r="B269" s="150"/>
      <c r="C269" s="150"/>
      <c r="D269" s="150"/>
      <c r="E269" s="152"/>
    </row>
    <row r="270" spans="1:5" ht="17.25">
      <c r="A270" s="150"/>
      <c r="B270" s="150"/>
      <c r="C270" s="150"/>
      <c r="D270" s="150"/>
      <c r="E270" s="152"/>
    </row>
    <row r="271" spans="1:5" ht="17.25">
      <c r="A271" s="150"/>
      <c r="B271" s="150"/>
      <c r="C271" s="150"/>
      <c r="D271" s="150"/>
      <c r="E271" s="152"/>
    </row>
    <row r="272" spans="1:5" ht="17.25">
      <c r="A272" s="150"/>
      <c r="B272" s="150"/>
      <c r="C272" s="150"/>
      <c r="D272" s="150"/>
      <c r="E272" s="152"/>
    </row>
    <row r="273" spans="1:5" ht="17.25">
      <c r="A273" s="150"/>
      <c r="B273" s="150"/>
      <c r="C273" s="150"/>
      <c r="D273" s="150"/>
      <c r="E273" s="152"/>
    </row>
    <row r="274" spans="1:5" ht="17.25">
      <c r="A274" s="150"/>
      <c r="B274" s="150"/>
      <c r="C274" s="150"/>
      <c r="D274" s="150"/>
      <c r="E274" s="152"/>
    </row>
    <row r="275" spans="1:5" ht="17.25">
      <c r="A275" s="150"/>
      <c r="B275" s="150"/>
      <c r="C275" s="150"/>
      <c r="D275" s="150"/>
      <c r="E275" s="152"/>
    </row>
    <row r="276" spans="1:5" ht="17.25">
      <c r="A276" s="150"/>
      <c r="B276" s="150"/>
      <c r="C276" s="150"/>
      <c r="D276" s="150"/>
      <c r="E276" s="152"/>
    </row>
    <row r="277" spans="1:5" ht="17.25">
      <c r="A277" s="150"/>
      <c r="B277" s="150"/>
      <c r="C277" s="150"/>
      <c r="D277" s="150"/>
      <c r="E277" s="152"/>
    </row>
    <row r="278" spans="1:5" ht="17.25">
      <c r="A278" s="150"/>
      <c r="B278" s="150"/>
      <c r="C278" s="150"/>
      <c r="D278" s="150"/>
      <c r="E278" s="152"/>
    </row>
    <row r="279" spans="1:5" ht="17.25">
      <c r="A279" s="150"/>
      <c r="B279" s="150"/>
      <c r="C279" s="150"/>
      <c r="D279" s="150"/>
      <c r="E279" s="152"/>
    </row>
    <row r="280" spans="1:5" ht="17.25">
      <c r="A280" s="150"/>
      <c r="B280" s="150"/>
      <c r="C280" s="150"/>
      <c r="D280" s="150"/>
      <c r="E280" s="152"/>
    </row>
    <row r="281" spans="1:5" ht="17.25">
      <c r="A281" s="150"/>
      <c r="B281" s="150"/>
      <c r="C281" s="150"/>
      <c r="D281" s="150"/>
      <c r="E281" s="152"/>
    </row>
    <row r="282" spans="1:5" ht="17.25">
      <c r="A282" s="150"/>
      <c r="B282" s="150"/>
      <c r="C282" s="150"/>
      <c r="D282" s="150"/>
      <c r="E282" s="152"/>
    </row>
    <row r="283" spans="1:5" ht="17.25">
      <c r="A283" s="150"/>
      <c r="B283" s="150"/>
      <c r="C283" s="150"/>
      <c r="D283" s="150"/>
      <c r="E283" s="152"/>
    </row>
    <row r="284" spans="1:5" ht="17.25">
      <c r="A284" s="150"/>
      <c r="B284" s="150"/>
      <c r="C284" s="150"/>
      <c r="D284" s="150"/>
      <c r="E284" s="152"/>
    </row>
    <row r="285" spans="1:5" ht="17.25">
      <c r="A285" s="150"/>
      <c r="B285" s="150"/>
      <c r="C285" s="150"/>
      <c r="D285" s="150"/>
      <c r="E285" s="152"/>
    </row>
    <row r="286" spans="1:5" ht="17.25">
      <c r="A286" s="150"/>
      <c r="B286" s="150"/>
      <c r="C286" s="150"/>
      <c r="D286" s="150"/>
      <c r="E286" s="152"/>
    </row>
    <row r="287" spans="1:5" ht="17.25">
      <c r="A287" s="150"/>
      <c r="B287" s="150"/>
      <c r="C287" s="150"/>
      <c r="D287" s="150"/>
      <c r="E287" s="152"/>
    </row>
    <row r="288" spans="1:5" ht="17.25">
      <c r="A288" s="150"/>
      <c r="B288" s="150"/>
      <c r="C288" s="150"/>
      <c r="D288" s="150"/>
      <c r="E288" s="152"/>
    </row>
    <row r="289" spans="1:5" ht="17.25">
      <c r="A289" s="150"/>
      <c r="B289" s="150"/>
      <c r="C289" s="150"/>
      <c r="D289" s="150"/>
      <c r="E289" s="152"/>
    </row>
    <row r="290" spans="1:5" ht="17.25">
      <c r="A290" s="150"/>
      <c r="B290" s="150"/>
      <c r="C290" s="150"/>
      <c r="D290" s="150"/>
      <c r="E290" s="152"/>
    </row>
    <row r="291" spans="1:5" ht="17.25">
      <c r="A291" s="150"/>
      <c r="B291" s="150"/>
      <c r="C291" s="150"/>
      <c r="D291" s="150"/>
      <c r="E291" s="152"/>
    </row>
    <row r="292" spans="1:5" ht="17.25">
      <c r="A292" s="150"/>
      <c r="B292" s="150"/>
      <c r="C292" s="150"/>
      <c r="D292" s="150"/>
      <c r="E292" s="152"/>
    </row>
    <row r="293" spans="1:5" ht="17.25">
      <c r="A293" s="150"/>
      <c r="B293" s="150"/>
      <c r="C293" s="150"/>
      <c r="D293" s="150"/>
      <c r="E293" s="152"/>
    </row>
    <row r="294" spans="1:5" ht="17.25">
      <c r="A294" s="150"/>
      <c r="B294" s="150"/>
      <c r="C294" s="150"/>
      <c r="D294" s="150"/>
      <c r="E294" s="152"/>
    </row>
    <row r="295" spans="1:5" ht="17.25">
      <c r="A295" s="150"/>
      <c r="B295" s="150"/>
      <c r="C295" s="150"/>
      <c r="D295" s="150"/>
      <c r="E295" s="152"/>
    </row>
    <row r="296" spans="1:5" ht="17.25">
      <c r="A296" s="150"/>
      <c r="B296" s="150"/>
      <c r="C296" s="150"/>
      <c r="D296" s="150"/>
      <c r="E296" s="152"/>
    </row>
    <row r="297" spans="1:5" ht="17.25">
      <c r="A297" s="150"/>
      <c r="B297" s="150"/>
      <c r="C297" s="150"/>
      <c r="D297" s="150"/>
      <c r="E297" s="152"/>
    </row>
    <row r="298" spans="1:5" ht="17.25">
      <c r="A298" s="150"/>
      <c r="B298" s="150"/>
      <c r="C298" s="150"/>
      <c r="D298" s="150"/>
      <c r="E298" s="152"/>
    </row>
    <row r="299" spans="1:5" ht="17.25">
      <c r="A299" s="150"/>
      <c r="B299" s="150"/>
      <c r="C299" s="150"/>
      <c r="D299" s="150"/>
      <c r="E299" s="152"/>
    </row>
    <row r="300" spans="1:5" ht="17.25">
      <c r="A300" s="150"/>
      <c r="B300" s="150"/>
      <c r="C300" s="150"/>
      <c r="D300" s="150"/>
      <c r="E300" s="152"/>
    </row>
    <row r="301" spans="1:5" ht="17.25">
      <c r="A301" s="150"/>
      <c r="B301" s="150"/>
      <c r="C301" s="150"/>
      <c r="D301" s="150"/>
      <c r="E301" s="152"/>
    </row>
    <row r="302" spans="1:5" ht="17.25">
      <c r="A302" s="150"/>
      <c r="B302" s="150"/>
      <c r="C302" s="150"/>
      <c r="D302" s="150"/>
      <c r="E302" s="152"/>
    </row>
    <row r="303" spans="1:5" ht="17.25">
      <c r="A303" s="150"/>
      <c r="B303" s="150"/>
      <c r="C303" s="150"/>
      <c r="D303" s="150"/>
      <c r="E303" s="152"/>
    </row>
    <row r="304" spans="1:5" ht="17.25">
      <c r="A304" s="150"/>
      <c r="B304" s="150"/>
      <c r="C304" s="150"/>
      <c r="D304" s="150"/>
      <c r="E304" s="152"/>
    </row>
    <row r="305" spans="1:5" ht="17.25">
      <c r="A305" s="150"/>
      <c r="B305" s="150"/>
      <c r="C305" s="150"/>
      <c r="D305" s="150"/>
      <c r="E305" s="152"/>
    </row>
    <row r="306" spans="1:5" ht="17.25">
      <c r="A306" s="150"/>
      <c r="B306" s="150"/>
      <c r="C306" s="150"/>
      <c r="D306" s="150"/>
      <c r="E306" s="152"/>
    </row>
    <row r="307" spans="1:5" ht="17.25">
      <c r="A307" s="150"/>
      <c r="B307" s="150"/>
      <c r="C307" s="150"/>
      <c r="D307" s="150"/>
      <c r="E307" s="152"/>
    </row>
    <row r="308" spans="1:5" ht="17.25">
      <c r="A308" s="150"/>
      <c r="B308" s="150"/>
      <c r="C308" s="150"/>
      <c r="D308" s="150"/>
      <c r="E308" s="152"/>
    </row>
    <row r="309" spans="1:5" ht="17.25">
      <c r="A309" s="150"/>
      <c r="B309" s="150"/>
      <c r="C309" s="150"/>
      <c r="D309" s="150"/>
      <c r="E309" s="152"/>
    </row>
    <row r="310" spans="1:5" ht="17.25">
      <c r="A310" s="150"/>
      <c r="B310" s="150"/>
      <c r="C310" s="150"/>
      <c r="D310" s="150"/>
      <c r="E310" s="152"/>
    </row>
    <row r="311" spans="1:5" ht="17.25">
      <c r="A311" s="150"/>
      <c r="B311" s="150"/>
      <c r="C311" s="150"/>
      <c r="D311" s="150"/>
      <c r="E311" s="152"/>
    </row>
    <row r="312" spans="1:5" ht="17.25">
      <c r="A312" s="150"/>
      <c r="B312" s="150"/>
      <c r="C312" s="150"/>
      <c r="D312" s="150"/>
      <c r="E312" s="152"/>
    </row>
    <row r="313" spans="1:5" ht="17.25">
      <c r="A313" s="150"/>
      <c r="B313" s="150"/>
      <c r="C313" s="150"/>
      <c r="D313" s="150"/>
      <c r="E313" s="152"/>
    </row>
    <row r="314" spans="1:5" ht="17.25">
      <c r="A314" s="150"/>
      <c r="B314" s="150"/>
      <c r="C314" s="150"/>
      <c r="D314" s="150"/>
      <c r="E314" s="152"/>
    </row>
    <row r="315" spans="1:5" ht="17.25">
      <c r="A315" s="150"/>
      <c r="B315" s="150"/>
      <c r="C315" s="150"/>
      <c r="D315" s="150"/>
      <c r="E315" s="152"/>
    </row>
    <row r="316" spans="1:5" ht="17.25">
      <c r="A316" s="150"/>
      <c r="B316" s="150"/>
      <c r="C316" s="150"/>
      <c r="D316" s="150"/>
      <c r="E316" s="152"/>
    </row>
    <row r="317" spans="1:5" ht="17.25">
      <c r="A317" s="150"/>
      <c r="B317" s="150"/>
      <c r="C317" s="150"/>
      <c r="D317" s="150"/>
      <c r="E317" s="152"/>
    </row>
    <row r="318" spans="1:5" ht="17.25">
      <c r="A318" s="150"/>
      <c r="B318" s="150"/>
      <c r="C318" s="150"/>
      <c r="D318" s="150"/>
      <c r="E318" s="152"/>
    </row>
    <row r="319" spans="1:5" ht="17.25">
      <c r="A319" s="150"/>
      <c r="B319" s="150"/>
      <c r="C319" s="150"/>
      <c r="D319" s="150"/>
      <c r="E319" s="152"/>
    </row>
    <row r="320" spans="1:5" ht="17.25">
      <c r="A320" s="150"/>
      <c r="B320" s="150"/>
      <c r="C320" s="150"/>
      <c r="D320" s="150"/>
      <c r="E320" s="152"/>
    </row>
    <row r="321" spans="1:5" ht="17.25">
      <c r="A321" s="150"/>
      <c r="B321" s="150"/>
      <c r="C321" s="150"/>
      <c r="D321" s="150"/>
      <c r="E321" s="152"/>
    </row>
    <row r="322" spans="1:5" ht="17.25">
      <c r="A322" s="150"/>
      <c r="B322" s="150"/>
      <c r="C322" s="150"/>
      <c r="D322" s="150"/>
      <c r="E322" s="152"/>
    </row>
    <row r="323" spans="1:5" ht="17.25">
      <c r="A323" s="150"/>
      <c r="B323" s="150"/>
      <c r="C323" s="150"/>
      <c r="D323" s="150"/>
      <c r="E323" s="152"/>
    </row>
    <row r="324" spans="1:5" ht="17.25">
      <c r="A324" s="150"/>
      <c r="B324" s="150"/>
      <c r="C324" s="150"/>
      <c r="D324" s="150"/>
      <c r="E324" s="152"/>
    </row>
    <row r="325" spans="1:5" ht="17.25">
      <c r="A325" s="150"/>
      <c r="B325" s="150"/>
      <c r="C325" s="150"/>
      <c r="D325" s="150"/>
      <c r="E325" s="152"/>
    </row>
    <row r="326" spans="1:5" ht="17.25">
      <c r="A326" s="150"/>
      <c r="B326" s="150"/>
      <c r="C326" s="150"/>
      <c r="D326" s="150"/>
      <c r="E326" s="152"/>
    </row>
    <row r="327" spans="1:5" ht="17.25">
      <c r="A327" s="150"/>
      <c r="B327" s="150"/>
      <c r="C327" s="150"/>
      <c r="D327" s="150"/>
      <c r="E327" s="152"/>
    </row>
    <row r="328" spans="1:5" ht="17.25">
      <c r="A328" s="150"/>
      <c r="B328" s="150"/>
      <c r="C328" s="150"/>
      <c r="D328" s="150"/>
      <c r="E328" s="152"/>
    </row>
    <row r="329" spans="1:5" ht="17.25">
      <c r="A329" s="150"/>
      <c r="B329" s="150"/>
      <c r="C329" s="150"/>
      <c r="D329" s="150"/>
      <c r="E329" s="152"/>
    </row>
    <row r="330" spans="1:5" ht="17.25">
      <c r="A330" s="150"/>
      <c r="B330" s="150"/>
      <c r="C330" s="150"/>
      <c r="D330" s="150"/>
      <c r="E330" s="152"/>
    </row>
    <row r="331" spans="1:5" ht="17.25">
      <c r="A331" s="150"/>
      <c r="B331" s="150"/>
      <c r="C331" s="150"/>
      <c r="D331" s="150"/>
      <c r="E331" s="152"/>
    </row>
    <row r="332" spans="1:5" ht="17.25">
      <c r="A332" s="150"/>
      <c r="B332" s="150"/>
      <c r="C332" s="150"/>
      <c r="D332" s="150"/>
      <c r="E332" s="152"/>
    </row>
    <row r="333" spans="1:5" ht="17.25">
      <c r="A333" s="150"/>
      <c r="B333" s="150"/>
      <c r="C333" s="150"/>
      <c r="D333" s="150"/>
      <c r="E333" s="152"/>
    </row>
    <row r="334" spans="1:5" ht="17.25">
      <c r="A334" s="150"/>
      <c r="B334" s="150"/>
      <c r="C334" s="150"/>
      <c r="D334" s="150"/>
      <c r="E334" s="152"/>
    </row>
    <row r="335" spans="1:5" ht="17.25">
      <c r="A335" s="150"/>
      <c r="B335" s="150"/>
      <c r="C335" s="150"/>
      <c r="D335" s="150"/>
      <c r="E335" s="152"/>
    </row>
    <row r="336" spans="1:5" ht="17.25">
      <c r="A336" s="150"/>
      <c r="B336" s="150"/>
      <c r="C336" s="150"/>
      <c r="D336" s="150"/>
      <c r="E336" s="152"/>
    </row>
    <row r="337" spans="1:5" ht="17.25">
      <c r="A337" s="150"/>
      <c r="B337" s="150"/>
      <c r="C337" s="150"/>
      <c r="D337" s="150"/>
      <c r="E337" s="152"/>
    </row>
    <row r="338" spans="1:5" ht="17.25">
      <c r="A338" s="150"/>
      <c r="B338" s="150"/>
      <c r="C338" s="150"/>
      <c r="D338" s="150"/>
      <c r="E338" s="152"/>
    </row>
    <row r="339" spans="1:5" ht="17.25">
      <c r="A339" s="150"/>
      <c r="B339" s="150"/>
      <c r="C339" s="150"/>
      <c r="D339" s="150"/>
      <c r="E339" s="152"/>
    </row>
    <row r="340" spans="1:5" ht="17.25">
      <c r="A340" s="150"/>
      <c r="B340" s="150"/>
      <c r="C340" s="150"/>
      <c r="D340" s="150"/>
      <c r="E340" s="152"/>
    </row>
    <row r="341" spans="1:5" ht="17.25">
      <c r="A341" s="150"/>
      <c r="B341" s="150"/>
      <c r="C341" s="150"/>
      <c r="D341" s="150"/>
      <c r="E341" s="152"/>
    </row>
    <row r="342" spans="1:5" ht="17.25">
      <c r="A342" s="150"/>
      <c r="B342" s="150"/>
      <c r="C342" s="150"/>
      <c r="D342" s="150"/>
      <c r="E342" s="152"/>
    </row>
    <row r="343" spans="1:5" ht="17.25">
      <c r="A343" s="150"/>
      <c r="B343" s="150"/>
      <c r="C343" s="150"/>
      <c r="D343" s="150"/>
      <c r="E343" s="152"/>
    </row>
    <row r="344" spans="1:5" ht="17.25">
      <c r="A344" s="150"/>
      <c r="B344" s="150"/>
      <c r="C344" s="150"/>
      <c r="D344" s="150"/>
      <c r="E344" s="152"/>
    </row>
    <row r="345" spans="1:5" ht="17.25">
      <c r="A345" s="150"/>
      <c r="B345" s="150"/>
      <c r="C345" s="150"/>
      <c r="D345" s="150"/>
      <c r="E345" s="152"/>
    </row>
    <row r="346" spans="1:5" ht="17.25">
      <c r="A346" s="150"/>
      <c r="B346" s="150"/>
      <c r="C346" s="150"/>
      <c r="D346" s="150"/>
      <c r="E346" s="152"/>
    </row>
    <row r="347" spans="1:5" ht="17.25">
      <c r="A347" s="150"/>
      <c r="B347" s="150"/>
      <c r="C347" s="150"/>
      <c r="D347" s="150"/>
      <c r="E347" s="152"/>
    </row>
    <row r="348" spans="1:5" ht="17.25">
      <c r="A348" s="150"/>
      <c r="B348" s="150"/>
      <c r="C348" s="150"/>
      <c r="D348" s="150"/>
      <c r="E348" s="152"/>
    </row>
    <row r="349" spans="1:5" ht="17.25">
      <c r="A349" s="150"/>
      <c r="B349" s="150"/>
      <c r="C349" s="150"/>
      <c r="D349" s="150"/>
      <c r="E349" s="152"/>
    </row>
    <row r="350" spans="1:5" ht="17.25">
      <c r="A350" s="150"/>
      <c r="B350" s="150"/>
      <c r="C350" s="150"/>
      <c r="D350" s="150"/>
      <c r="E350" s="152"/>
    </row>
    <row r="351" spans="1:5" ht="17.25">
      <c r="A351" s="150"/>
      <c r="B351" s="150"/>
      <c r="C351" s="150"/>
      <c r="D351" s="150"/>
      <c r="E351" s="152"/>
    </row>
    <row r="352" spans="1:5" ht="17.25">
      <c r="A352" s="150"/>
      <c r="B352" s="150"/>
      <c r="C352" s="150"/>
      <c r="D352" s="150"/>
      <c r="E352" s="152"/>
    </row>
    <row r="353" spans="1:5" ht="17.25">
      <c r="A353" s="150"/>
      <c r="B353" s="150"/>
      <c r="C353" s="150"/>
      <c r="D353" s="150"/>
      <c r="E353" s="152"/>
    </row>
    <row r="354" spans="1:5" ht="17.25">
      <c r="A354" s="150"/>
      <c r="B354" s="150"/>
      <c r="C354" s="150"/>
      <c r="D354" s="150"/>
      <c r="E354" s="152"/>
    </row>
    <row r="355" spans="1:5" ht="17.25">
      <c r="A355" s="150"/>
      <c r="B355" s="150"/>
      <c r="C355" s="150"/>
      <c r="D355" s="150"/>
      <c r="E355" s="152"/>
    </row>
    <row r="356" spans="1:5" ht="17.25">
      <c r="A356" s="150"/>
      <c r="B356" s="150"/>
      <c r="C356" s="150"/>
      <c r="D356" s="150"/>
      <c r="E356" s="152"/>
    </row>
    <row r="357" spans="1:5" ht="17.25">
      <c r="A357" s="150"/>
      <c r="B357" s="150"/>
      <c r="C357" s="150"/>
      <c r="D357" s="150"/>
      <c r="E357" s="152"/>
    </row>
    <row r="358" spans="1:5" ht="17.25">
      <c r="A358" s="150"/>
      <c r="B358" s="150"/>
      <c r="C358" s="150"/>
      <c r="D358" s="150"/>
      <c r="E358" s="152"/>
    </row>
    <row r="359" spans="1:5" ht="17.25">
      <c r="A359" s="150"/>
      <c r="B359" s="150"/>
      <c r="C359" s="150"/>
      <c r="D359" s="150"/>
      <c r="E359" s="152"/>
    </row>
    <row r="360" spans="1:5" ht="17.25">
      <c r="A360" s="150"/>
      <c r="B360" s="150"/>
      <c r="C360" s="150"/>
      <c r="D360" s="150"/>
      <c r="E360" s="152"/>
    </row>
    <row r="361" spans="1:5" ht="17.25">
      <c r="A361" s="150"/>
      <c r="B361" s="150"/>
      <c r="C361" s="150"/>
      <c r="D361" s="150"/>
      <c r="E361" s="152"/>
    </row>
    <row r="362" spans="1:5" ht="17.25">
      <c r="A362" s="150"/>
      <c r="B362" s="150"/>
      <c r="C362" s="150"/>
      <c r="D362" s="150"/>
      <c r="E362" s="152"/>
    </row>
    <row r="363" spans="1:5" ht="17.25">
      <c r="A363" s="150"/>
      <c r="B363" s="150"/>
      <c r="C363" s="150"/>
      <c r="D363" s="150"/>
      <c r="E363" s="152"/>
    </row>
    <row r="364" spans="1:5" ht="17.25">
      <c r="A364" s="150"/>
      <c r="B364" s="150"/>
      <c r="C364" s="150"/>
      <c r="D364" s="150"/>
      <c r="E364" s="152"/>
    </row>
    <row r="365" spans="1:5" ht="17.25">
      <c r="A365" s="150"/>
      <c r="B365" s="150"/>
      <c r="C365" s="150"/>
      <c r="D365" s="150"/>
      <c r="E365" s="152"/>
    </row>
    <row r="366" spans="1:5" ht="17.25">
      <c r="A366" s="150"/>
      <c r="B366" s="150"/>
      <c r="C366" s="150"/>
      <c r="D366" s="150"/>
      <c r="E366" s="152"/>
    </row>
    <row r="367" spans="1:5" ht="17.25">
      <c r="A367" s="150"/>
      <c r="B367" s="150"/>
      <c r="C367" s="150"/>
      <c r="D367" s="150"/>
      <c r="E367" s="152"/>
    </row>
    <row r="368" spans="1:5" ht="17.25">
      <c r="A368" s="150"/>
      <c r="B368" s="150"/>
      <c r="C368" s="150"/>
      <c r="D368" s="150"/>
      <c r="E368" s="152"/>
    </row>
    <row r="369" spans="1:5" ht="17.25">
      <c r="A369" s="150"/>
      <c r="B369" s="150"/>
      <c r="C369" s="150"/>
      <c r="D369" s="150"/>
      <c r="E369" s="152"/>
    </row>
    <row r="370" spans="1:5" ht="17.25">
      <c r="A370" s="150"/>
      <c r="B370" s="150"/>
      <c r="C370" s="150"/>
      <c r="D370" s="150"/>
      <c r="E370" s="152"/>
    </row>
    <row r="371" spans="1:5" ht="17.25">
      <c r="A371" s="150"/>
      <c r="B371" s="150"/>
      <c r="C371" s="150"/>
      <c r="D371" s="150"/>
      <c r="E371" s="152"/>
    </row>
    <row r="372" spans="1:5" ht="17.25">
      <c r="A372" s="150"/>
      <c r="B372" s="150"/>
      <c r="C372" s="150"/>
      <c r="D372" s="150"/>
      <c r="E372" s="152"/>
    </row>
    <row r="373" spans="1:5" ht="17.25">
      <c r="A373" s="150"/>
      <c r="B373" s="150"/>
      <c r="C373" s="150"/>
      <c r="D373" s="150"/>
      <c r="E373" s="152"/>
    </row>
    <row r="374" spans="1:5" ht="17.25">
      <c r="A374" s="150"/>
      <c r="B374" s="150"/>
      <c r="C374" s="150"/>
      <c r="D374" s="150"/>
      <c r="E374" s="152"/>
    </row>
    <row r="375" spans="1:5" ht="17.25">
      <c r="A375" s="150"/>
      <c r="B375" s="150"/>
      <c r="C375" s="150"/>
      <c r="D375" s="150"/>
      <c r="E375" s="152"/>
    </row>
    <row r="376" spans="1:5" ht="17.25">
      <c r="A376" s="150"/>
      <c r="B376" s="150"/>
      <c r="C376" s="150"/>
      <c r="D376" s="150"/>
      <c r="E376" s="152"/>
    </row>
    <row r="377" spans="1:5" ht="17.25">
      <c r="A377" s="150"/>
      <c r="B377" s="150"/>
      <c r="C377" s="150"/>
      <c r="D377" s="150"/>
      <c r="E377" s="152"/>
    </row>
    <row r="378" spans="1:5" ht="17.25">
      <c r="A378" s="150"/>
      <c r="B378" s="150"/>
      <c r="C378" s="150"/>
      <c r="D378" s="150"/>
      <c r="E378" s="152"/>
    </row>
    <row r="379" spans="1:5" ht="17.25">
      <c r="A379" s="150"/>
      <c r="B379" s="150"/>
      <c r="C379" s="150"/>
      <c r="D379" s="150"/>
      <c r="E379" s="152"/>
    </row>
    <row r="380" spans="1:5" ht="17.25">
      <c r="A380" s="150"/>
      <c r="B380" s="150"/>
      <c r="C380" s="150"/>
      <c r="D380" s="150"/>
      <c r="E380" s="152"/>
    </row>
    <row r="381" spans="1:5" ht="17.25">
      <c r="A381" s="150"/>
      <c r="B381" s="150"/>
      <c r="C381" s="150"/>
      <c r="D381" s="150"/>
      <c r="E381" s="152"/>
    </row>
    <row r="382" spans="1:5" ht="17.25">
      <c r="A382" s="150"/>
      <c r="B382" s="150"/>
      <c r="C382" s="150"/>
      <c r="D382" s="150"/>
      <c r="E382" s="152"/>
    </row>
    <row r="383" spans="1:5" ht="17.25">
      <c r="A383" s="150"/>
      <c r="B383" s="150"/>
      <c r="C383" s="150"/>
      <c r="D383" s="150"/>
      <c r="E383" s="152"/>
    </row>
    <row r="384" spans="1:5" ht="17.25">
      <c r="A384" s="150"/>
      <c r="B384" s="150"/>
      <c r="C384" s="150"/>
      <c r="D384" s="150"/>
      <c r="E384" s="152"/>
    </row>
    <row r="385" spans="1:5" ht="17.25">
      <c r="A385" s="150"/>
      <c r="B385" s="150"/>
      <c r="C385" s="150"/>
      <c r="D385" s="150"/>
      <c r="E385" s="152"/>
    </row>
    <row r="386" spans="1:5" ht="17.25">
      <c r="A386" s="150"/>
      <c r="B386" s="150"/>
      <c r="C386" s="150"/>
      <c r="D386" s="150"/>
      <c r="E386" s="152"/>
    </row>
    <row r="387" spans="1:5" ht="17.25">
      <c r="A387" s="150"/>
      <c r="B387" s="150"/>
      <c r="C387" s="150"/>
      <c r="D387" s="150"/>
      <c r="E387" s="152"/>
    </row>
    <row r="388" spans="1:5" ht="17.25">
      <c r="A388" s="150"/>
      <c r="B388" s="150"/>
      <c r="C388" s="150"/>
      <c r="D388" s="150"/>
      <c r="E388" s="152"/>
    </row>
    <row r="389" spans="1:5" ht="17.25">
      <c r="A389" s="150"/>
      <c r="B389" s="150"/>
      <c r="C389" s="150"/>
      <c r="D389" s="150"/>
      <c r="E389" s="152"/>
    </row>
    <row r="390" spans="1:5" ht="17.25">
      <c r="A390" s="150"/>
      <c r="B390" s="150"/>
      <c r="C390" s="150"/>
      <c r="D390" s="150"/>
      <c r="E390" s="152"/>
    </row>
    <row r="391" spans="1:5" ht="17.25">
      <c r="A391" s="150"/>
      <c r="B391" s="150"/>
      <c r="C391" s="150"/>
      <c r="D391" s="150"/>
      <c r="E391" s="152"/>
    </row>
    <row r="392" spans="1:5" ht="17.25">
      <c r="A392" s="150"/>
      <c r="B392" s="150"/>
      <c r="C392" s="150"/>
      <c r="D392" s="150"/>
      <c r="E392" s="152"/>
    </row>
    <row r="393" spans="1:5" ht="17.25">
      <c r="A393" s="150"/>
      <c r="B393" s="150"/>
      <c r="C393" s="150"/>
      <c r="D393" s="150"/>
      <c r="E393" s="152"/>
    </row>
    <row r="394" spans="1:5" ht="17.25">
      <c r="A394" s="150"/>
      <c r="B394" s="150"/>
      <c r="C394" s="150"/>
      <c r="D394" s="150"/>
      <c r="E394" s="152"/>
    </row>
    <row r="395" spans="1:5" ht="17.25">
      <c r="A395" s="150"/>
      <c r="B395" s="150"/>
      <c r="C395" s="150"/>
      <c r="D395" s="150"/>
      <c r="E395" s="152"/>
    </row>
    <row r="396" spans="1:5" ht="17.25">
      <c r="A396" s="150"/>
      <c r="B396" s="150"/>
      <c r="C396" s="150"/>
      <c r="D396" s="150"/>
      <c r="E396" s="152"/>
    </row>
    <row r="397" spans="1:5" ht="17.25">
      <c r="A397" s="150"/>
      <c r="B397" s="150"/>
      <c r="C397" s="150"/>
      <c r="D397" s="150"/>
      <c r="E397" s="152"/>
    </row>
    <row r="398" spans="1:5" ht="17.25">
      <c r="A398" s="150"/>
      <c r="B398" s="150"/>
      <c r="C398" s="150"/>
      <c r="D398" s="150"/>
      <c r="E398" s="152"/>
    </row>
    <row r="399" spans="1:5" ht="17.25">
      <c r="A399" s="150"/>
      <c r="B399" s="150"/>
      <c r="C399" s="150"/>
      <c r="D399" s="150"/>
      <c r="E399" s="152"/>
    </row>
    <row r="400" spans="1:5" ht="17.25">
      <c r="A400" s="150"/>
      <c r="B400" s="150"/>
      <c r="C400" s="150"/>
      <c r="D400" s="150"/>
      <c r="E400" s="152"/>
    </row>
    <row r="401" spans="1:5" ht="17.25">
      <c r="A401" s="150"/>
      <c r="B401" s="150"/>
      <c r="C401" s="150"/>
      <c r="D401" s="150"/>
      <c r="E401" s="152"/>
    </row>
    <row r="402" spans="1:5" ht="17.25">
      <c r="A402" s="150"/>
      <c r="B402" s="150"/>
      <c r="C402" s="150"/>
      <c r="D402" s="150"/>
      <c r="E402" s="152"/>
    </row>
    <row r="403" spans="1:5" ht="17.25">
      <c r="A403" s="150"/>
      <c r="B403" s="150"/>
      <c r="C403" s="150"/>
      <c r="D403" s="150"/>
      <c r="E403" s="152"/>
    </row>
    <row r="404" spans="1:5" ht="17.25">
      <c r="A404" s="150"/>
      <c r="B404" s="150"/>
      <c r="C404" s="150"/>
      <c r="D404" s="150"/>
      <c r="E404" s="152"/>
    </row>
    <row r="405" spans="1:5" ht="17.25">
      <c r="A405" s="150"/>
      <c r="B405" s="150"/>
      <c r="C405" s="150"/>
      <c r="D405" s="150"/>
      <c r="E405" s="152"/>
    </row>
    <row r="406" spans="1:5" ht="17.25">
      <c r="A406" s="150"/>
      <c r="B406" s="150"/>
      <c r="C406" s="150"/>
      <c r="D406" s="150"/>
      <c r="E406" s="152"/>
    </row>
    <row r="407" spans="1:5" ht="17.25">
      <c r="A407" s="150"/>
      <c r="B407" s="150"/>
      <c r="C407" s="150"/>
      <c r="D407" s="150"/>
      <c r="E407" s="152"/>
    </row>
    <row r="408" spans="1:5" ht="17.25">
      <c r="A408" s="150"/>
      <c r="B408" s="150"/>
      <c r="C408" s="150"/>
      <c r="D408" s="150"/>
      <c r="E408" s="152"/>
    </row>
    <row r="409" spans="1:5" ht="17.25">
      <c r="A409" s="150"/>
      <c r="B409" s="150"/>
      <c r="C409" s="150"/>
      <c r="D409" s="150"/>
      <c r="E409" s="152"/>
    </row>
    <row r="410" spans="1:5" ht="17.25">
      <c r="A410" s="150"/>
      <c r="B410" s="150"/>
      <c r="C410" s="150"/>
      <c r="D410" s="150"/>
      <c r="E410" s="152"/>
    </row>
    <row r="411" spans="1:5" ht="17.25">
      <c r="A411" s="150"/>
      <c r="B411" s="150"/>
      <c r="C411" s="150"/>
      <c r="D411" s="150"/>
      <c r="E411" s="152"/>
    </row>
    <row r="412" spans="1:5" ht="17.25">
      <c r="A412" s="150"/>
      <c r="B412" s="150"/>
      <c r="C412" s="150"/>
      <c r="D412" s="150"/>
      <c r="E412" s="152"/>
    </row>
    <row r="413" spans="1:5" ht="17.25">
      <c r="A413" s="150"/>
      <c r="B413" s="150"/>
      <c r="C413" s="150"/>
      <c r="D413" s="150"/>
      <c r="E413" s="152"/>
    </row>
    <row r="414" spans="1:5" ht="17.25">
      <c r="A414" s="150"/>
      <c r="B414" s="150"/>
      <c r="C414" s="150"/>
      <c r="D414" s="150"/>
      <c r="E414" s="152"/>
    </row>
    <row r="415" spans="1:5" ht="17.25">
      <c r="A415" s="150"/>
      <c r="B415" s="150"/>
      <c r="C415" s="150"/>
      <c r="D415" s="150"/>
      <c r="E415" s="152"/>
    </row>
    <row r="416" spans="1:5" ht="17.25">
      <c r="A416" s="150"/>
      <c r="B416" s="150"/>
      <c r="C416" s="150"/>
      <c r="D416" s="150"/>
      <c r="E416" s="152"/>
    </row>
    <row r="417" spans="1:5" ht="17.25">
      <c r="A417" s="150"/>
      <c r="B417" s="150"/>
      <c r="C417" s="150"/>
      <c r="D417" s="150"/>
      <c r="E417" s="152"/>
    </row>
    <row r="418" spans="1:5" ht="17.25">
      <c r="A418" s="150"/>
      <c r="B418" s="150"/>
      <c r="C418" s="150"/>
      <c r="D418" s="150"/>
      <c r="E418" s="152"/>
    </row>
    <row r="419" spans="1:5" ht="17.25">
      <c r="A419" s="150"/>
      <c r="B419" s="150"/>
      <c r="C419" s="150"/>
      <c r="D419" s="150"/>
      <c r="E419" s="152"/>
    </row>
    <row r="420" spans="1:5" ht="17.25">
      <c r="A420" s="150"/>
      <c r="B420" s="150"/>
      <c r="C420" s="150"/>
      <c r="D420" s="150"/>
      <c r="E420" s="152"/>
    </row>
    <row r="421" spans="1:5" ht="17.25">
      <c r="A421" s="150"/>
      <c r="B421" s="150"/>
      <c r="C421" s="150"/>
      <c r="D421" s="150"/>
      <c r="E421" s="152"/>
    </row>
    <row r="422" spans="1:5" ht="17.25">
      <c r="A422" s="150"/>
      <c r="B422" s="150"/>
      <c r="C422" s="150"/>
      <c r="D422" s="150"/>
      <c r="E422" s="152"/>
    </row>
    <row r="423" spans="1:5" ht="17.25">
      <c r="A423" s="150"/>
      <c r="B423" s="150"/>
      <c r="C423" s="150"/>
      <c r="D423" s="150"/>
      <c r="E423" s="152"/>
    </row>
    <row r="424" spans="1:5" ht="17.25">
      <c r="A424" s="150"/>
      <c r="B424" s="150"/>
      <c r="C424" s="150"/>
      <c r="D424" s="150"/>
      <c r="E424" s="152"/>
    </row>
    <row r="425" spans="1:5" ht="17.25">
      <c r="A425" s="150"/>
      <c r="B425" s="150"/>
      <c r="C425" s="150"/>
      <c r="D425" s="150"/>
      <c r="E425" s="152"/>
    </row>
    <row r="426" spans="1:5" ht="17.25">
      <c r="A426" s="150"/>
      <c r="B426" s="150"/>
      <c r="C426" s="150"/>
      <c r="D426" s="150"/>
      <c r="E426" s="152"/>
    </row>
    <row r="427" spans="1:5" ht="17.25">
      <c r="A427" s="150"/>
      <c r="B427" s="150"/>
      <c r="C427" s="150"/>
      <c r="D427" s="150"/>
      <c r="E427" s="152"/>
    </row>
    <row r="428" spans="1:5" ht="17.25">
      <c r="A428" s="150"/>
      <c r="B428" s="150"/>
      <c r="C428" s="150"/>
      <c r="D428" s="150"/>
      <c r="E428" s="152"/>
    </row>
    <row r="429" spans="1:5" ht="17.25">
      <c r="A429" s="150"/>
      <c r="B429" s="150"/>
      <c r="C429" s="150"/>
      <c r="D429" s="150"/>
      <c r="E429" s="152"/>
    </row>
    <row r="430" spans="1:5" ht="17.25">
      <c r="A430" s="150"/>
      <c r="B430" s="150"/>
      <c r="C430" s="150"/>
      <c r="D430" s="150"/>
      <c r="E430" s="152"/>
    </row>
    <row r="431" spans="1:5" ht="17.25">
      <c r="A431" s="150"/>
      <c r="B431" s="150"/>
      <c r="C431" s="150"/>
      <c r="D431" s="150"/>
      <c r="E431" s="152"/>
    </row>
    <row r="432" spans="1:5" ht="17.25">
      <c r="A432" s="150"/>
      <c r="B432" s="150"/>
      <c r="C432" s="150"/>
      <c r="D432" s="150"/>
      <c r="E432" s="152"/>
    </row>
    <row r="433" spans="1:5" ht="17.25">
      <c r="A433" s="150"/>
      <c r="B433" s="150"/>
      <c r="C433" s="150"/>
      <c r="D433" s="150"/>
      <c r="E433" s="152"/>
    </row>
    <row r="434" spans="1:5" ht="17.25">
      <c r="A434" s="150"/>
      <c r="B434" s="150"/>
      <c r="C434" s="150"/>
      <c r="D434" s="150"/>
      <c r="E434" s="152"/>
    </row>
    <row r="435" spans="1:5" ht="17.25">
      <c r="A435" s="150"/>
      <c r="B435" s="150"/>
      <c r="C435" s="150"/>
      <c r="D435" s="150"/>
      <c r="E435" s="152"/>
    </row>
    <row r="436" spans="1:5" ht="17.25">
      <c r="A436" s="150"/>
      <c r="B436" s="150"/>
      <c r="C436" s="150"/>
      <c r="D436" s="150"/>
      <c r="E436" s="152"/>
    </row>
    <row r="437" spans="1:5" ht="17.25">
      <c r="A437" s="150"/>
      <c r="B437" s="150"/>
      <c r="C437" s="150"/>
      <c r="D437" s="150"/>
      <c r="E437" s="152"/>
    </row>
    <row r="438" spans="1:5" ht="17.25">
      <c r="A438" s="150"/>
      <c r="B438" s="150"/>
      <c r="C438" s="150"/>
      <c r="D438" s="150"/>
      <c r="E438" s="152"/>
    </row>
    <row r="439" spans="1:5" ht="17.25">
      <c r="A439" s="150"/>
      <c r="B439" s="150"/>
      <c r="C439" s="150"/>
      <c r="D439" s="150"/>
      <c r="E439" s="152"/>
    </row>
    <row r="440" spans="1:5" ht="17.25">
      <c r="A440" s="150"/>
      <c r="B440" s="150"/>
      <c r="C440" s="150"/>
      <c r="D440" s="150"/>
      <c r="E440" s="152"/>
    </row>
    <row r="441" spans="1:5" ht="17.25">
      <c r="A441" s="150"/>
      <c r="B441" s="150"/>
      <c r="C441" s="150"/>
      <c r="D441" s="150"/>
      <c r="E441" s="152"/>
    </row>
    <row r="442" spans="1:5" ht="17.25">
      <c r="A442" s="150"/>
      <c r="B442" s="150"/>
      <c r="C442" s="150"/>
      <c r="D442" s="150"/>
      <c r="E442" s="152"/>
    </row>
    <row r="443" spans="1:5" ht="17.25">
      <c r="A443" s="150"/>
      <c r="B443" s="150"/>
      <c r="C443" s="150"/>
      <c r="D443" s="150"/>
      <c r="E443" s="152"/>
    </row>
    <row r="444" spans="1:5" ht="17.25">
      <c r="A444" s="150"/>
      <c r="B444" s="150"/>
      <c r="C444" s="150"/>
      <c r="D444" s="150"/>
      <c r="E444" s="152"/>
    </row>
    <row r="445" spans="1:5" ht="17.25">
      <c r="A445" s="150"/>
      <c r="B445" s="150"/>
      <c r="C445" s="150"/>
      <c r="D445" s="150"/>
      <c r="E445" s="152"/>
    </row>
    <row r="446" spans="1:5" ht="17.25">
      <c r="A446" s="150"/>
      <c r="B446" s="150"/>
      <c r="C446" s="150"/>
      <c r="D446" s="150"/>
      <c r="E446" s="152"/>
    </row>
    <row r="447" spans="1:5" ht="17.25">
      <c r="A447" s="150"/>
      <c r="B447" s="150"/>
      <c r="C447" s="150"/>
      <c r="D447" s="150"/>
      <c r="E447" s="152"/>
    </row>
    <row r="448" spans="1:5" ht="17.25">
      <c r="A448" s="150"/>
      <c r="B448" s="150"/>
      <c r="C448" s="150"/>
      <c r="D448" s="150"/>
      <c r="E448" s="152"/>
    </row>
    <row r="449" spans="1:5" ht="17.25">
      <c r="A449" s="150"/>
      <c r="B449" s="150"/>
      <c r="C449" s="150"/>
      <c r="D449" s="150"/>
      <c r="E449" s="152"/>
    </row>
    <row r="450" spans="1:5" ht="17.25">
      <c r="A450" s="150"/>
      <c r="B450" s="150"/>
      <c r="C450" s="150"/>
      <c r="D450" s="150"/>
      <c r="E450" s="152"/>
    </row>
    <row r="451" spans="1:5" ht="17.25">
      <c r="A451" s="150"/>
      <c r="B451" s="150"/>
      <c r="C451" s="150"/>
      <c r="D451" s="150"/>
      <c r="E451" s="152"/>
    </row>
    <row r="452" spans="1:5" ht="17.25">
      <c r="A452" s="150"/>
      <c r="B452" s="150"/>
      <c r="C452" s="150"/>
      <c r="D452" s="150"/>
      <c r="E452" s="152"/>
    </row>
    <row r="453" spans="1:5" ht="17.25">
      <c r="A453" s="150"/>
      <c r="B453" s="150"/>
      <c r="C453" s="150"/>
      <c r="D453" s="150"/>
      <c r="E453" s="152"/>
    </row>
    <row r="454" spans="1:5" ht="17.25">
      <c r="A454" s="150"/>
      <c r="B454" s="150"/>
      <c r="C454" s="150"/>
      <c r="D454" s="150"/>
      <c r="E454" s="152"/>
    </row>
    <row r="455" spans="1:5" ht="17.25">
      <c r="A455" s="150"/>
      <c r="B455" s="150"/>
      <c r="C455" s="150"/>
      <c r="D455" s="150"/>
      <c r="E455" s="152"/>
    </row>
    <row r="456" spans="1:5" ht="17.25">
      <c r="A456" s="150"/>
      <c r="B456" s="150"/>
      <c r="C456" s="150"/>
      <c r="D456" s="150"/>
      <c r="E456" s="152"/>
    </row>
    <row r="457" spans="1:5" ht="17.25">
      <c r="A457" s="150"/>
      <c r="B457" s="150"/>
      <c r="C457" s="150"/>
      <c r="D457" s="150"/>
      <c r="E457" s="152"/>
    </row>
    <row r="458" spans="1:5" ht="17.25">
      <c r="A458" s="150"/>
      <c r="B458" s="150"/>
      <c r="C458" s="150"/>
      <c r="D458" s="150"/>
      <c r="E458" s="152"/>
    </row>
    <row r="459" spans="1:5" ht="17.25">
      <c r="A459" s="150"/>
      <c r="B459" s="150"/>
      <c r="C459" s="150"/>
      <c r="D459" s="150"/>
      <c r="E459" s="152"/>
    </row>
    <row r="460" spans="1:5" ht="17.25">
      <c r="A460" s="150"/>
      <c r="B460" s="150"/>
      <c r="C460" s="150"/>
      <c r="D460" s="150"/>
      <c r="E460" s="152"/>
    </row>
    <row r="461" spans="1:5" ht="17.25">
      <c r="A461" s="150"/>
      <c r="B461" s="150"/>
      <c r="C461" s="150"/>
      <c r="D461" s="150"/>
      <c r="E461" s="152"/>
    </row>
    <row r="462" spans="1:5" ht="17.25">
      <c r="A462" s="150"/>
      <c r="B462" s="150"/>
      <c r="C462" s="150"/>
      <c r="D462" s="150"/>
      <c r="E462" s="152"/>
    </row>
    <row r="463" spans="1:5" ht="17.25">
      <c r="A463" s="150"/>
      <c r="B463" s="150"/>
      <c r="C463" s="150"/>
      <c r="D463" s="150"/>
      <c r="E463" s="152"/>
    </row>
    <row r="464" spans="1:5" ht="17.25">
      <c r="A464" s="150"/>
      <c r="B464" s="150"/>
      <c r="C464" s="150"/>
      <c r="D464" s="150"/>
      <c r="E464" s="152"/>
    </row>
    <row r="465" spans="1:5" ht="17.25">
      <c r="A465" s="150"/>
      <c r="B465" s="150"/>
      <c r="C465" s="150"/>
      <c r="D465" s="150"/>
      <c r="E465" s="152"/>
    </row>
    <row r="466" spans="1:5" ht="17.25">
      <c r="A466" s="150"/>
      <c r="B466" s="150"/>
      <c r="C466" s="150"/>
      <c r="D466" s="150"/>
      <c r="E466" s="152"/>
    </row>
    <row r="467" spans="1:5" ht="17.25">
      <c r="A467" s="150"/>
      <c r="B467" s="150"/>
      <c r="C467" s="150"/>
      <c r="D467" s="150"/>
      <c r="E467" s="152"/>
    </row>
    <row r="468" spans="1:5" ht="17.25">
      <c r="A468" s="150"/>
      <c r="B468" s="150"/>
      <c r="C468" s="150"/>
      <c r="D468" s="150"/>
      <c r="E468" s="152"/>
    </row>
    <row r="469" spans="1:5" ht="17.25">
      <c r="A469" s="150"/>
      <c r="B469" s="150"/>
      <c r="C469" s="150"/>
      <c r="D469" s="150"/>
      <c r="E469" s="152"/>
    </row>
    <row r="470" spans="1:5" ht="17.25">
      <c r="A470" s="150"/>
      <c r="B470" s="150"/>
      <c r="C470" s="150"/>
      <c r="D470" s="150"/>
      <c r="E470" s="152"/>
    </row>
    <row r="471" spans="1:5" ht="17.25">
      <c r="A471" s="150"/>
      <c r="B471" s="150"/>
      <c r="C471" s="150"/>
      <c r="D471" s="150"/>
      <c r="E471" s="152"/>
    </row>
    <row r="472" spans="1:5" ht="17.25">
      <c r="A472" s="150"/>
      <c r="B472" s="150"/>
      <c r="C472" s="150"/>
      <c r="D472" s="150"/>
      <c r="E472" s="152"/>
    </row>
    <row r="473" spans="1:5" ht="17.25">
      <c r="A473" s="150"/>
      <c r="B473" s="150"/>
      <c r="C473" s="150"/>
      <c r="D473" s="150"/>
      <c r="E473" s="152"/>
    </row>
    <row r="474" spans="1:5" ht="17.25">
      <c r="A474" s="150"/>
      <c r="B474" s="150"/>
      <c r="C474" s="150"/>
      <c r="D474" s="150"/>
      <c r="E474" s="152"/>
    </row>
    <row r="475" spans="1:5" ht="17.25">
      <c r="A475" s="150"/>
      <c r="B475" s="150"/>
      <c r="C475" s="150"/>
      <c r="D475" s="150"/>
      <c r="E475" s="152"/>
    </row>
    <row r="476" spans="1:5" ht="17.25">
      <c r="A476" s="150"/>
      <c r="B476" s="150"/>
      <c r="C476" s="150"/>
      <c r="D476" s="150"/>
      <c r="E476" s="152"/>
    </row>
    <row r="477" spans="1:5" ht="17.25">
      <c r="A477" s="150"/>
      <c r="B477" s="150"/>
      <c r="C477" s="150"/>
      <c r="D477" s="150"/>
      <c r="E477" s="152"/>
    </row>
    <row r="478" spans="1:5" ht="17.25">
      <c r="A478" s="150"/>
      <c r="B478" s="150"/>
      <c r="C478" s="150"/>
      <c r="D478" s="150"/>
      <c r="E478" s="152"/>
    </row>
    <row r="479" spans="1:5" ht="17.25">
      <c r="A479" s="150"/>
      <c r="B479" s="150"/>
      <c r="C479" s="150"/>
      <c r="D479" s="150"/>
      <c r="E479" s="152"/>
    </row>
    <row r="480" spans="1:5" ht="17.25">
      <c r="A480" s="150"/>
      <c r="B480" s="150"/>
      <c r="C480" s="150"/>
      <c r="D480" s="150"/>
      <c r="E480" s="152"/>
    </row>
    <row r="481" spans="1:5" ht="17.25">
      <c r="A481" s="150"/>
      <c r="B481" s="150"/>
      <c r="C481" s="150"/>
      <c r="D481" s="150"/>
      <c r="E481" s="153"/>
    </row>
    <row r="482" spans="1:5" ht="17.25">
      <c r="A482" s="150"/>
      <c r="B482" s="150"/>
      <c r="C482" s="150"/>
      <c r="D482" s="150"/>
      <c r="E482" s="153"/>
    </row>
    <row r="483" spans="1:5" ht="17.25">
      <c r="A483" s="150"/>
      <c r="B483" s="150"/>
      <c r="C483" s="150"/>
      <c r="D483" s="150"/>
      <c r="E483" s="153"/>
    </row>
    <row r="484" spans="1:5" ht="17.25">
      <c r="A484" s="150"/>
      <c r="B484" s="150"/>
      <c r="C484" s="150"/>
      <c r="D484" s="150"/>
      <c r="E484" s="153"/>
    </row>
    <row r="485" spans="1:5" ht="17.25">
      <c r="A485" s="150"/>
      <c r="B485" s="150"/>
      <c r="C485" s="150"/>
      <c r="D485" s="150"/>
      <c r="E485" s="153"/>
    </row>
    <row r="486" spans="1:5" ht="17.25">
      <c r="A486" s="150"/>
      <c r="B486" s="150"/>
      <c r="C486" s="150"/>
      <c r="D486" s="150"/>
      <c r="E486" s="153"/>
    </row>
    <row r="487" spans="1:5" ht="17.25">
      <c r="A487" s="150"/>
      <c r="B487" s="150"/>
      <c r="C487" s="150"/>
      <c r="D487" s="150"/>
      <c r="E487" s="153"/>
    </row>
    <row r="488" spans="1:5" ht="17.25">
      <c r="A488" s="150"/>
      <c r="B488" s="150"/>
      <c r="C488" s="150"/>
      <c r="D488" s="150"/>
      <c r="E488" s="153"/>
    </row>
    <row r="489" spans="1:5" ht="17.25">
      <c r="A489" s="150"/>
      <c r="B489" s="150"/>
      <c r="C489" s="150"/>
      <c r="D489" s="150"/>
      <c r="E489" s="153"/>
    </row>
    <row r="490" spans="1:5" ht="17.25">
      <c r="A490" s="150"/>
      <c r="B490" s="150"/>
      <c r="C490" s="150"/>
      <c r="D490" s="150"/>
      <c r="E490" s="153"/>
    </row>
    <row r="491" spans="1:5" ht="17.25">
      <c r="A491" s="150"/>
      <c r="B491" s="150"/>
      <c r="C491" s="150"/>
      <c r="D491" s="150"/>
      <c r="E491" s="153"/>
    </row>
    <row r="492" spans="1:5" ht="17.25">
      <c r="A492" s="150"/>
      <c r="B492" s="150"/>
      <c r="C492" s="150"/>
      <c r="D492" s="150"/>
      <c r="E492" s="153"/>
    </row>
    <row r="493" spans="1:5" ht="17.25">
      <c r="A493" s="150"/>
      <c r="B493" s="150"/>
      <c r="C493" s="150"/>
      <c r="D493" s="150"/>
      <c r="E493" s="153"/>
    </row>
    <row r="494" spans="1:5" ht="17.25">
      <c r="A494" s="150"/>
      <c r="B494" s="150"/>
      <c r="C494" s="150"/>
      <c r="D494" s="150"/>
      <c r="E494" s="153"/>
    </row>
    <row r="495" spans="1:5" ht="17.25">
      <c r="A495" s="150"/>
      <c r="B495" s="150"/>
      <c r="C495" s="150"/>
      <c r="D495" s="150"/>
      <c r="E495" s="153"/>
    </row>
    <row r="496" spans="1:5" ht="17.25">
      <c r="A496" s="150"/>
      <c r="B496" s="150"/>
      <c r="C496" s="150"/>
      <c r="D496" s="150"/>
      <c r="E496" s="153"/>
    </row>
    <row r="497" spans="1:5" ht="17.25">
      <c r="A497" s="150"/>
      <c r="B497" s="150"/>
      <c r="C497" s="150"/>
      <c r="D497" s="150"/>
      <c r="E497" s="153"/>
    </row>
    <row r="498" spans="1:5" ht="17.25">
      <c r="A498" s="150"/>
      <c r="B498" s="150"/>
      <c r="C498" s="150"/>
      <c r="D498" s="150"/>
      <c r="E498" s="153"/>
    </row>
    <row r="499" spans="1:5" ht="17.25">
      <c r="A499" s="150"/>
      <c r="B499" s="150"/>
      <c r="C499" s="150"/>
      <c r="D499" s="150"/>
      <c r="E499" s="153"/>
    </row>
    <row r="500" spans="1:5" ht="17.25">
      <c r="A500" s="150"/>
      <c r="B500" s="150"/>
      <c r="C500" s="150"/>
      <c r="D500" s="150"/>
      <c r="E500" s="153"/>
    </row>
    <row r="501" spans="1:5" ht="17.25">
      <c r="A501" s="150"/>
      <c r="B501" s="150"/>
      <c r="C501" s="150"/>
      <c r="D501" s="150"/>
      <c r="E501" s="153"/>
    </row>
    <row r="502" spans="1:5" ht="17.25">
      <c r="A502" s="150"/>
      <c r="B502" s="150"/>
      <c r="C502" s="150"/>
      <c r="D502" s="150"/>
      <c r="E502" s="153"/>
    </row>
    <row r="503" spans="1:5" ht="17.25">
      <c r="A503" s="150"/>
      <c r="B503" s="150"/>
      <c r="C503" s="150"/>
      <c r="D503" s="150"/>
      <c r="E503" s="153"/>
    </row>
    <row r="504" spans="1:5" ht="17.25">
      <c r="A504" s="150"/>
      <c r="B504" s="150"/>
      <c r="C504" s="150"/>
      <c r="D504" s="150"/>
      <c r="E504" s="153"/>
    </row>
    <row r="505" spans="1:5" ht="17.25">
      <c r="A505" s="150"/>
      <c r="B505" s="150"/>
      <c r="C505" s="150"/>
      <c r="D505" s="150"/>
      <c r="E505" s="153"/>
    </row>
    <row r="506" spans="1:5" ht="17.25">
      <c r="A506" s="150"/>
      <c r="B506" s="150"/>
      <c r="C506" s="150"/>
      <c r="D506" s="150"/>
      <c r="E506" s="153"/>
    </row>
    <row r="507" spans="1:5" ht="17.25">
      <c r="A507" s="150"/>
      <c r="B507" s="150"/>
      <c r="C507" s="150"/>
      <c r="D507" s="150"/>
      <c r="E507" s="153"/>
    </row>
    <row r="508" spans="1:5" ht="17.25">
      <c r="A508" s="150"/>
      <c r="B508" s="150"/>
      <c r="C508" s="150"/>
      <c r="D508" s="150"/>
      <c r="E508" s="153"/>
    </row>
    <row r="509" spans="1:5" ht="17.25">
      <c r="A509" s="150"/>
      <c r="B509" s="150"/>
      <c r="C509" s="150"/>
      <c r="D509" s="150"/>
      <c r="E509" s="153"/>
    </row>
    <row r="510" spans="1:5" ht="17.25">
      <c r="A510" s="150"/>
      <c r="B510" s="150"/>
      <c r="C510" s="150"/>
      <c r="D510" s="150"/>
      <c r="E510" s="153"/>
    </row>
    <row r="511" spans="1:5" ht="17.25">
      <c r="A511" s="150"/>
      <c r="B511" s="150"/>
      <c r="C511" s="150"/>
      <c r="D511" s="150"/>
      <c r="E511" s="153"/>
    </row>
    <row r="512" spans="1:5" ht="17.25">
      <c r="A512" s="150"/>
      <c r="B512" s="150"/>
      <c r="C512" s="150"/>
      <c r="D512" s="150"/>
      <c r="E512" s="153"/>
    </row>
    <row r="513" spans="1:5" ht="17.25">
      <c r="A513" s="150"/>
      <c r="B513" s="150"/>
      <c r="C513" s="150"/>
      <c r="D513" s="150"/>
      <c r="E513" s="153"/>
    </row>
    <row r="514" spans="1:5" ht="17.25">
      <c r="A514" s="150"/>
      <c r="B514" s="150"/>
      <c r="C514" s="150"/>
      <c r="D514" s="150"/>
      <c r="E514" s="153"/>
    </row>
    <row r="515" spans="1:5" ht="17.25">
      <c r="A515" s="150"/>
      <c r="B515" s="150"/>
      <c r="C515" s="150"/>
      <c r="D515" s="150"/>
      <c r="E515" s="153"/>
    </row>
    <row r="516" spans="1:5" ht="17.25">
      <c r="A516" s="150"/>
      <c r="B516" s="150"/>
      <c r="C516" s="150"/>
      <c r="D516" s="150"/>
      <c r="E516" s="153"/>
    </row>
    <row r="517" spans="1:5" ht="17.25">
      <c r="A517" s="150"/>
      <c r="B517" s="150"/>
      <c r="C517" s="150"/>
      <c r="D517" s="150"/>
      <c r="E517" s="153"/>
    </row>
    <row r="518" spans="1:5" ht="17.25">
      <c r="A518" s="150"/>
      <c r="B518" s="150"/>
      <c r="C518" s="150"/>
      <c r="D518" s="150"/>
      <c r="E518" s="153"/>
    </row>
    <row r="519" spans="1:5" ht="17.25">
      <c r="A519" s="150"/>
      <c r="B519" s="150"/>
      <c r="C519" s="150"/>
      <c r="D519" s="150"/>
      <c r="E519" s="153"/>
    </row>
    <row r="520" spans="1:5" ht="17.25">
      <c r="A520" s="150"/>
      <c r="B520" s="150"/>
      <c r="C520" s="150"/>
      <c r="D520" s="150"/>
      <c r="E520" s="153"/>
    </row>
    <row r="521" spans="1:5" ht="17.25">
      <c r="A521" s="150"/>
      <c r="B521" s="150"/>
      <c r="C521" s="150"/>
      <c r="D521" s="150"/>
      <c r="E521" s="153"/>
    </row>
    <row r="522" spans="1:5" ht="17.25">
      <c r="A522" s="150"/>
      <c r="B522" s="150"/>
      <c r="C522" s="150"/>
      <c r="D522" s="150"/>
      <c r="E522" s="153"/>
    </row>
    <row r="523" spans="1:5" ht="17.25">
      <c r="A523" s="150"/>
      <c r="B523" s="150"/>
      <c r="C523" s="150"/>
      <c r="D523" s="150"/>
      <c r="E523" s="153"/>
    </row>
    <row r="524" spans="1:5" ht="17.25">
      <c r="A524" s="150"/>
      <c r="B524" s="150"/>
      <c r="C524" s="150"/>
      <c r="D524" s="150"/>
      <c r="E524" s="153"/>
    </row>
    <row r="525" spans="1:5" ht="17.25">
      <c r="A525" s="150"/>
      <c r="B525" s="150"/>
      <c r="C525" s="150"/>
      <c r="D525" s="150"/>
      <c r="E525" s="153"/>
    </row>
    <row r="526" spans="1:5" ht="17.25">
      <c r="A526" s="150"/>
      <c r="B526" s="150"/>
      <c r="C526" s="150"/>
      <c r="D526" s="150"/>
      <c r="E526" s="153"/>
    </row>
    <row r="527" spans="1:5" ht="17.25">
      <c r="A527" s="150"/>
      <c r="B527" s="150"/>
      <c r="C527" s="150"/>
      <c r="D527" s="150"/>
      <c r="E527" s="153"/>
    </row>
    <row r="528" spans="1:5" ht="17.25">
      <c r="A528" s="150"/>
      <c r="B528" s="150"/>
      <c r="C528" s="150"/>
      <c r="D528" s="150"/>
      <c r="E528" s="153"/>
    </row>
    <row r="529" spans="1:5" ht="17.25">
      <c r="A529" s="150"/>
      <c r="B529" s="150"/>
      <c r="C529" s="150"/>
      <c r="D529" s="150"/>
      <c r="E529" s="153"/>
    </row>
    <row r="530" spans="1:5" ht="17.25">
      <c r="A530" s="150"/>
      <c r="B530" s="150"/>
      <c r="C530" s="150"/>
      <c r="D530" s="150"/>
      <c r="E530" s="153"/>
    </row>
    <row r="531" spans="1:5" ht="17.25">
      <c r="A531" s="150"/>
      <c r="B531" s="150"/>
      <c r="C531" s="150"/>
      <c r="D531" s="150"/>
      <c r="E531" s="153"/>
    </row>
    <row r="532" spans="1:5" ht="17.25">
      <c r="A532" s="150"/>
      <c r="B532" s="150"/>
      <c r="C532" s="150"/>
      <c r="D532" s="150"/>
      <c r="E532" s="153"/>
    </row>
    <row r="533" spans="1:5" ht="17.25">
      <c r="A533" s="150"/>
      <c r="B533" s="150"/>
      <c r="C533" s="150"/>
      <c r="D533" s="150"/>
      <c r="E533" s="153"/>
    </row>
    <row r="534" spans="1:5" ht="17.25">
      <c r="A534" s="150"/>
      <c r="B534" s="150"/>
      <c r="C534" s="150"/>
      <c r="D534" s="150"/>
      <c r="E534" s="153"/>
    </row>
    <row r="535" spans="1:5" ht="17.25">
      <c r="A535" s="150"/>
      <c r="B535" s="150"/>
      <c r="C535" s="150"/>
      <c r="D535" s="150"/>
      <c r="E535" s="153"/>
    </row>
    <row r="536" spans="1:5" ht="17.25">
      <c r="A536" s="150"/>
      <c r="B536" s="150"/>
      <c r="C536" s="150"/>
      <c r="D536" s="150"/>
      <c r="E536" s="153"/>
    </row>
    <row r="537" spans="1:5" ht="17.25">
      <c r="A537" s="150"/>
      <c r="B537" s="150"/>
      <c r="C537" s="150"/>
      <c r="D537" s="150"/>
      <c r="E537" s="153"/>
    </row>
    <row r="538" spans="1:5" ht="17.25">
      <c r="A538" s="150"/>
      <c r="B538" s="150"/>
      <c r="C538" s="150"/>
      <c r="D538" s="150"/>
      <c r="E538" s="153"/>
    </row>
    <row r="539" spans="1:5" ht="17.25">
      <c r="A539" s="150"/>
      <c r="B539" s="150"/>
      <c r="C539" s="150"/>
      <c r="D539" s="150"/>
      <c r="E539" s="153"/>
    </row>
    <row r="540" spans="1:5" ht="17.25">
      <c r="A540" s="150"/>
      <c r="B540" s="150"/>
      <c r="C540" s="150"/>
      <c r="D540" s="150"/>
      <c r="E540" s="153"/>
    </row>
    <row r="541" spans="1:5" ht="17.25">
      <c r="A541" s="150"/>
      <c r="B541" s="150"/>
      <c r="C541" s="150"/>
      <c r="D541" s="150"/>
      <c r="E541" s="153"/>
    </row>
    <row r="542" spans="1:5" ht="17.25">
      <c r="A542" s="150"/>
      <c r="B542" s="150"/>
      <c r="C542" s="150"/>
      <c r="D542" s="150"/>
      <c r="E542" s="153"/>
    </row>
    <row r="543" spans="1:5" ht="17.25">
      <c r="A543" s="150"/>
      <c r="B543" s="150"/>
      <c r="C543" s="150"/>
      <c r="D543" s="150"/>
      <c r="E543" s="153"/>
    </row>
    <row r="544" spans="1:5" ht="17.25">
      <c r="A544" s="150"/>
      <c r="B544" s="150"/>
      <c r="C544" s="150"/>
      <c r="D544" s="150"/>
      <c r="E544" s="153"/>
    </row>
    <row r="545" spans="1:5" ht="17.25">
      <c r="A545" s="150"/>
      <c r="B545" s="150"/>
      <c r="C545" s="150"/>
      <c r="D545" s="150"/>
      <c r="E545" s="153"/>
    </row>
    <row r="546" spans="1:5" ht="17.25">
      <c r="A546" s="150"/>
      <c r="B546" s="150"/>
      <c r="C546" s="150"/>
      <c r="D546" s="150"/>
      <c r="E546" s="153"/>
    </row>
    <row r="547" spans="1:5" ht="17.25">
      <c r="A547" s="150"/>
      <c r="B547" s="150"/>
      <c r="C547" s="150"/>
      <c r="D547" s="150"/>
      <c r="E547" s="153"/>
    </row>
    <row r="548" spans="1:5" ht="17.25">
      <c r="A548" s="150"/>
      <c r="B548" s="150"/>
      <c r="C548" s="150"/>
      <c r="D548" s="150"/>
      <c r="E548" s="153"/>
    </row>
    <row r="549" spans="1:5" ht="17.25">
      <c r="A549" s="150"/>
      <c r="B549" s="150"/>
      <c r="C549" s="150"/>
      <c r="D549" s="150"/>
      <c r="E549" s="153"/>
    </row>
    <row r="550" spans="1:5" ht="17.25">
      <c r="A550" s="150"/>
      <c r="B550" s="150"/>
      <c r="C550" s="150"/>
      <c r="D550" s="150"/>
      <c r="E550" s="153"/>
    </row>
    <row r="551" spans="1:5" ht="17.25">
      <c r="A551" s="150"/>
      <c r="B551" s="150"/>
      <c r="C551" s="150"/>
      <c r="D551" s="150"/>
      <c r="E551" s="153"/>
    </row>
    <row r="552" spans="1:5" ht="17.25">
      <c r="A552" s="150"/>
      <c r="B552" s="150"/>
      <c r="C552" s="150"/>
      <c r="D552" s="150"/>
      <c r="E552" s="153"/>
    </row>
    <row r="553" spans="1:5" ht="17.25">
      <c r="A553" s="150"/>
      <c r="B553" s="150"/>
      <c r="C553" s="150"/>
      <c r="D553" s="150"/>
      <c r="E553" s="153"/>
    </row>
    <row r="554" spans="1:5" ht="17.25">
      <c r="A554" s="150"/>
      <c r="B554" s="150"/>
      <c r="C554" s="150"/>
      <c r="D554" s="150"/>
      <c r="E554" s="153"/>
    </row>
    <row r="555" spans="1:5" ht="17.25">
      <c r="A555" s="150"/>
      <c r="B555" s="150"/>
      <c r="C555" s="150"/>
      <c r="D555" s="150"/>
      <c r="E555" s="153"/>
    </row>
    <row r="556" spans="1:5" ht="17.25">
      <c r="A556" s="150"/>
      <c r="B556" s="150"/>
      <c r="C556" s="150"/>
      <c r="D556" s="150"/>
      <c r="E556" s="153"/>
    </row>
    <row r="557" spans="1:5" ht="17.25">
      <c r="A557" s="150"/>
      <c r="B557" s="150"/>
      <c r="C557" s="150"/>
      <c r="D557" s="150"/>
      <c r="E557" s="153"/>
    </row>
    <row r="558" spans="1:5" ht="17.25">
      <c r="A558" s="150"/>
      <c r="B558" s="150"/>
      <c r="C558" s="150"/>
      <c r="D558" s="150"/>
      <c r="E558" s="153"/>
    </row>
    <row r="559" spans="1:5" ht="17.25">
      <c r="A559" s="150"/>
      <c r="B559" s="150"/>
      <c r="C559" s="150"/>
      <c r="D559" s="150"/>
      <c r="E559" s="153"/>
    </row>
    <row r="560" spans="1:5" ht="17.25">
      <c r="A560" s="150"/>
      <c r="B560" s="150"/>
      <c r="C560" s="150"/>
      <c r="D560" s="150"/>
      <c r="E560" s="153"/>
    </row>
    <row r="561" spans="1:5" ht="17.25">
      <c r="A561" s="150"/>
      <c r="B561" s="150"/>
      <c r="C561" s="150"/>
      <c r="D561" s="150"/>
      <c r="E561" s="153"/>
    </row>
    <row r="562" spans="1:5" ht="17.25">
      <c r="A562" s="150"/>
      <c r="B562" s="150"/>
      <c r="C562" s="150"/>
      <c r="D562" s="150"/>
      <c r="E562" s="153"/>
    </row>
    <row r="563" spans="1:5" ht="17.25">
      <c r="A563" s="150"/>
      <c r="B563" s="150"/>
      <c r="C563" s="150"/>
      <c r="D563" s="150"/>
      <c r="E563" s="153"/>
    </row>
    <row r="564" spans="1:5" ht="17.25">
      <c r="A564" s="150"/>
      <c r="B564" s="150"/>
      <c r="C564" s="150"/>
      <c r="D564" s="150"/>
      <c r="E564" s="153"/>
    </row>
    <row r="565" spans="1:5" ht="17.25">
      <c r="A565" s="150"/>
      <c r="B565" s="150"/>
      <c r="C565" s="150"/>
      <c r="D565" s="150"/>
      <c r="E565" s="153"/>
    </row>
    <row r="566" spans="1:5" ht="17.25">
      <c r="A566" s="150"/>
      <c r="B566" s="150"/>
      <c r="C566" s="150"/>
      <c r="D566" s="150"/>
      <c r="E566" s="153"/>
    </row>
    <row r="567" spans="1:5" ht="17.25">
      <c r="A567" s="150"/>
      <c r="B567" s="150"/>
      <c r="C567" s="150"/>
      <c r="D567" s="150"/>
      <c r="E567" s="153"/>
    </row>
    <row r="568" spans="1:5" ht="17.25">
      <c r="A568" s="150"/>
      <c r="B568" s="150"/>
      <c r="C568" s="150"/>
      <c r="D568" s="150"/>
      <c r="E568" s="153"/>
    </row>
    <row r="569" spans="1:5" ht="17.25">
      <c r="A569" s="150"/>
      <c r="B569" s="150"/>
      <c r="C569" s="150"/>
      <c r="D569" s="150"/>
      <c r="E569" s="153"/>
    </row>
    <row r="570" spans="1:5" ht="17.25">
      <c r="A570" s="150"/>
      <c r="B570" s="150"/>
      <c r="C570" s="150"/>
      <c r="D570" s="150"/>
      <c r="E570" s="153"/>
    </row>
    <row r="571" spans="1:5" ht="17.25">
      <c r="A571" s="150"/>
      <c r="B571" s="150"/>
      <c r="C571" s="150"/>
      <c r="D571" s="150"/>
      <c r="E571" s="153"/>
    </row>
    <row r="572" spans="1:5" ht="17.25">
      <c r="A572" s="150"/>
      <c r="B572" s="150"/>
      <c r="C572" s="150"/>
      <c r="D572" s="150"/>
      <c r="E572" s="153"/>
    </row>
    <row r="573" spans="1:5" ht="17.25">
      <c r="A573" s="150"/>
      <c r="B573" s="150"/>
      <c r="C573" s="150"/>
      <c r="D573" s="150"/>
      <c r="E573" s="153"/>
    </row>
    <row r="574" spans="1:5" ht="17.25">
      <c r="A574" s="150"/>
      <c r="B574" s="150"/>
      <c r="C574" s="150"/>
      <c r="D574" s="150"/>
      <c r="E574" s="153"/>
    </row>
    <row r="575" spans="1:5" ht="17.25">
      <c r="A575" s="150"/>
      <c r="B575" s="150"/>
      <c r="C575" s="150"/>
      <c r="D575" s="150"/>
      <c r="E575" s="153"/>
    </row>
    <row r="576" spans="1:5" ht="17.25">
      <c r="A576" s="150"/>
      <c r="B576" s="150"/>
      <c r="C576" s="150"/>
      <c r="D576" s="150"/>
      <c r="E576" s="153"/>
    </row>
    <row r="577" spans="1:5" ht="17.25">
      <c r="A577" s="150"/>
      <c r="B577" s="150"/>
      <c r="C577" s="150"/>
      <c r="D577" s="150"/>
      <c r="E577" s="153"/>
    </row>
    <row r="578" spans="1:5" ht="17.25">
      <c r="A578" s="150"/>
      <c r="B578" s="150"/>
      <c r="C578" s="150"/>
      <c r="D578" s="150"/>
      <c r="E578" s="153"/>
    </row>
    <row r="579" spans="1:5" ht="17.25">
      <c r="A579" s="150"/>
      <c r="B579" s="150"/>
      <c r="C579" s="150"/>
      <c r="D579" s="150"/>
      <c r="E579" s="153"/>
    </row>
    <row r="580" spans="1:5" ht="17.25">
      <c r="A580" s="150"/>
      <c r="B580" s="150"/>
      <c r="C580" s="150"/>
      <c r="D580" s="150"/>
      <c r="E580" s="153"/>
    </row>
    <row r="581" spans="1:5" ht="17.25">
      <c r="A581" s="150"/>
      <c r="B581" s="150"/>
      <c r="C581" s="150"/>
      <c r="D581" s="150"/>
      <c r="E581" s="153"/>
    </row>
    <row r="582" spans="1:5" ht="17.25">
      <c r="A582" s="150"/>
      <c r="B582" s="150"/>
      <c r="C582" s="150"/>
      <c r="D582" s="150"/>
      <c r="E582" s="153"/>
    </row>
    <row r="583" spans="1:5" ht="17.25">
      <c r="A583" s="150"/>
      <c r="B583" s="150"/>
      <c r="C583" s="150"/>
      <c r="D583" s="150"/>
      <c r="E583" s="153"/>
    </row>
    <row r="584" spans="1:5" ht="17.25">
      <c r="A584" s="150"/>
      <c r="B584" s="150"/>
      <c r="C584" s="150"/>
      <c r="D584" s="150"/>
      <c r="E584" s="153"/>
    </row>
    <row r="585" spans="1:5" ht="17.25">
      <c r="A585" s="150"/>
      <c r="B585" s="150"/>
      <c r="C585" s="150"/>
      <c r="D585" s="150"/>
      <c r="E585" s="153"/>
    </row>
    <row r="586" spans="1:5" ht="17.25">
      <c r="A586" s="150"/>
      <c r="B586" s="150"/>
      <c r="C586" s="150"/>
      <c r="D586" s="150"/>
      <c r="E586" s="153"/>
    </row>
    <row r="587" spans="1:5" ht="17.25">
      <c r="A587" s="150"/>
      <c r="B587" s="150"/>
      <c r="C587" s="150"/>
      <c r="D587" s="150"/>
      <c r="E587" s="153"/>
    </row>
    <row r="588" spans="1:5" ht="17.25">
      <c r="A588" s="150"/>
      <c r="B588" s="150"/>
      <c r="C588" s="150"/>
      <c r="D588" s="150"/>
      <c r="E588" s="153"/>
    </row>
    <row r="589" spans="1:5" ht="17.25">
      <c r="A589" s="150"/>
      <c r="B589" s="150"/>
      <c r="C589" s="150"/>
      <c r="D589" s="150"/>
      <c r="E589" s="153"/>
    </row>
    <row r="590" spans="1:5" ht="17.25">
      <c r="A590" s="150"/>
      <c r="B590" s="150"/>
      <c r="C590" s="150"/>
      <c r="D590" s="150"/>
      <c r="E590" s="153"/>
    </row>
    <row r="591" spans="1:5" ht="17.25">
      <c r="A591" s="150"/>
      <c r="B591" s="150"/>
      <c r="C591" s="150"/>
      <c r="D591" s="150"/>
      <c r="E591" s="153"/>
    </row>
    <row r="592" spans="1:5" ht="17.25">
      <c r="A592" s="150"/>
      <c r="B592" s="150"/>
      <c r="C592" s="150"/>
      <c r="D592" s="150"/>
      <c r="E592" s="153"/>
    </row>
    <row r="593" spans="1:5" ht="17.25">
      <c r="A593" s="150"/>
      <c r="B593" s="150"/>
      <c r="C593" s="150"/>
      <c r="D593" s="150"/>
      <c r="E593" s="153"/>
    </row>
    <row r="594" spans="1:5" ht="17.25">
      <c r="A594" s="150"/>
      <c r="B594" s="150"/>
      <c r="C594" s="150"/>
      <c r="D594" s="150"/>
      <c r="E594" s="153"/>
    </row>
    <row r="595" spans="1:5" ht="17.25">
      <c r="A595" s="150"/>
      <c r="B595" s="150"/>
      <c r="C595" s="150"/>
      <c r="D595" s="150"/>
      <c r="E595" s="153"/>
    </row>
    <row r="596" spans="1:5" ht="17.25">
      <c r="A596" s="150"/>
      <c r="B596" s="150"/>
      <c r="C596" s="150"/>
      <c r="D596" s="150"/>
      <c r="E596" s="153"/>
    </row>
    <row r="597" spans="1:5" ht="17.25">
      <c r="A597" s="150"/>
      <c r="B597" s="150"/>
      <c r="C597" s="150"/>
      <c r="D597" s="150"/>
      <c r="E597" s="153"/>
    </row>
    <row r="598" spans="1:5" ht="17.25">
      <c r="A598" s="150"/>
      <c r="B598" s="150"/>
      <c r="C598" s="150"/>
      <c r="D598" s="150"/>
      <c r="E598" s="153"/>
    </row>
    <row r="599" spans="1:5" ht="17.25">
      <c r="A599" s="150"/>
      <c r="B599" s="150"/>
      <c r="C599" s="150"/>
      <c r="D599" s="150"/>
      <c r="E599" s="153"/>
    </row>
    <row r="600" spans="1:5" ht="17.25">
      <c r="A600" s="150"/>
      <c r="B600" s="150"/>
      <c r="C600" s="150"/>
      <c r="D600" s="150"/>
      <c r="E600" s="153"/>
    </row>
    <row r="601" spans="1:5" ht="17.25">
      <c r="A601" s="150"/>
      <c r="B601" s="150"/>
      <c r="C601" s="150"/>
      <c r="D601" s="150"/>
      <c r="E601" s="153"/>
    </row>
    <row r="602" spans="1:5" ht="17.25">
      <c r="A602" s="150"/>
      <c r="B602" s="150"/>
      <c r="C602" s="150"/>
      <c r="D602" s="150"/>
      <c r="E602" s="153"/>
    </row>
    <row r="603" spans="1:5" ht="17.25">
      <c r="A603" s="150"/>
      <c r="B603" s="150"/>
      <c r="C603" s="150"/>
      <c r="D603" s="150"/>
      <c r="E603" s="153"/>
    </row>
    <row r="604" spans="1:5" ht="17.25">
      <c r="A604" s="150"/>
      <c r="B604" s="150"/>
      <c r="C604" s="150"/>
      <c r="D604" s="150"/>
      <c r="E604" s="153"/>
    </row>
    <row r="605" spans="1:5" ht="17.25">
      <c r="A605" s="150"/>
      <c r="B605" s="150"/>
      <c r="C605" s="150"/>
      <c r="D605" s="150"/>
      <c r="E605" s="153"/>
    </row>
    <row r="606" spans="1:5" ht="17.25">
      <c r="A606" s="150"/>
      <c r="B606" s="150"/>
      <c r="C606" s="150"/>
      <c r="D606" s="150"/>
      <c r="E606" s="153"/>
    </row>
    <row r="607" spans="1:5" ht="17.25">
      <c r="A607" s="150"/>
      <c r="B607" s="150"/>
      <c r="C607" s="150"/>
      <c r="D607" s="150"/>
      <c r="E607" s="153"/>
    </row>
    <row r="608" spans="1:5" ht="17.25">
      <c r="A608" s="150"/>
      <c r="B608" s="150"/>
      <c r="C608" s="150"/>
      <c r="D608" s="150"/>
      <c r="E608" s="153"/>
    </row>
    <row r="609" spans="1:5" ht="17.25">
      <c r="A609" s="150"/>
      <c r="B609" s="150"/>
      <c r="C609" s="150"/>
      <c r="D609" s="150"/>
      <c r="E609" s="153"/>
    </row>
    <row r="610" spans="1:5" ht="17.25">
      <c r="A610" s="150"/>
      <c r="B610" s="150"/>
      <c r="C610" s="150"/>
      <c r="D610" s="150"/>
      <c r="E610" s="153"/>
    </row>
    <row r="611" spans="1:5" ht="17.25">
      <c r="A611" s="150"/>
      <c r="B611" s="150"/>
      <c r="C611" s="150"/>
      <c r="D611" s="150"/>
      <c r="E611" s="153"/>
    </row>
    <row r="612" spans="1:5" ht="17.25">
      <c r="A612" s="150"/>
      <c r="B612" s="150"/>
      <c r="C612" s="150"/>
      <c r="D612" s="150"/>
      <c r="E612" s="153"/>
    </row>
    <row r="613" spans="1:5" ht="17.25">
      <c r="A613" s="150"/>
      <c r="B613" s="150"/>
      <c r="C613" s="150"/>
      <c r="D613" s="150"/>
      <c r="E613" s="153"/>
    </row>
    <row r="614" spans="1:5" ht="17.25">
      <c r="A614" s="150"/>
      <c r="B614" s="150"/>
      <c r="C614" s="150"/>
      <c r="D614" s="150"/>
      <c r="E614" s="153"/>
    </row>
    <row r="615" spans="1:5" ht="17.25">
      <c r="A615" s="150"/>
      <c r="B615" s="150"/>
      <c r="C615" s="150"/>
      <c r="D615" s="150"/>
      <c r="E615" s="153"/>
    </row>
    <row r="616" spans="1:5" ht="17.25">
      <c r="A616" s="150"/>
      <c r="B616" s="150"/>
      <c r="C616" s="150"/>
      <c r="D616" s="150"/>
      <c r="E616" s="153"/>
    </row>
    <row r="617" spans="1:5" ht="17.25">
      <c r="A617" s="150"/>
      <c r="B617" s="150"/>
      <c r="C617" s="150"/>
      <c r="D617" s="150"/>
      <c r="E617" s="153"/>
    </row>
    <row r="618" spans="1:5" ht="17.25">
      <c r="A618" s="150"/>
      <c r="B618" s="150"/>
      <c r="C618" s="150"/>
      <c r="D618" s="150"/>
      <c r="E618" s="153"/>
    </row>
    <row r="619" spans="1:5" ht="17.25">
      <c r="A619" s="150"/>
      <c r="B619" s="150"/>
      <c r="C619" s="150"/>
      <c r="D619" s="150"/>
      <c r="E619" s="153"/>
    </row>
    <row r="620" spans="1:5" ht="17.25">
      <c r="A620" s="150"/>
      <c r="B620" s="150"/>
      <c r="C620" s="150"/>
      <c r="D620" s="150"/>
      <c r="E620" s="153"/>
    </row>
    <row r="621" spans="1:5" ht="17.25">
      <c r="A621" s="150"/>
      <c r="B621" s="150"/>
      <c r="C621" s="150"/>
      <c r="D621" s="150"/>
      <c r="E621" s="153"/>
    </row>
    <row r="622" spans="1:5" ht="17.25">
      <c r="A622" s="150"/>
      <c r="B622" s="150"/>
      <c r="C622" s="150"/>
      <c r="D622" s="150"/>
      <c r="E622" s="153"/>
    </row>
    <row r="623" spans="1:5" ht="17.25">
      <c r="A623" s="150"/>
      <c r="B623" s="150"/>
      <c r="C623" s="150"/>
      <c r="D623" s="150"/>
      <c r="E623" s="153"/>
    </row>
    <row r="624" spans="1:5" ht="17.25">
      <c r="A624" s="150"/>
      <c r="B624" s="150"/>
      <c r="C624" s="150"/>
      <c r="D624" s="150"/>
      <c r="E624" s="153"/>
    </row>
    <row r="625" spans="1:5" ht="17.25">
      <c r="A625" s="150"/>
      <c r="B625" s="150"/>
      <c r="C625" s="150"/>
      <c r="D625" s="150"/>
      <c r="E625" s="153"/>
    </row>
    <row r="626" spans="1:5" ht="17.25">
      <c r="A626" s="150"/>
      <c r="B626" s="150"/>
      <c r="C626" s="150"/>
      <c r="D626" s="150"/>
      <c r="E626" s="153"/>
    </row>
    <row r="627" spans="1:5" ht="17.25">
      <c r="A627" s="150"/>
      <c r="B627" s="150"/>
      <c r="C627" s="150"/>
      <c r="D627" s="150"/>
      <c r="E627" s="153"/>
    </row>
    <row r="628" spans="1:5" ht="17.25">
      <c r="A628" s="150"/>
      <c r="B628" s="150"/>
      <c r="C628" s="150"/>
      <c r="D628" s="150"/>
      <c r="E628" s="153"/>
    </row>
    <row r="629" spans="1:5" ht="17.25">
      <c r="A629" s="150"/>
      <c r="B629" s="150"/>
      <c r="C629" s="150"/>
      <c r="D629" s="150"/>
      <c r="E629" s="153"/>
    </row>
    <row r="630" spans="1:5" ht="17.25">
      <c r="A630" s="150"/>
      <c r="B630" s="150"/>
      <c r="C630" s="150"/>
      <c r="D630" s="150"/>
      <c r="E630" s="153"/>
    </row>
    <row r="631" spans="1:5" ht="17.25">
      <c r="A631" s="150"/>
      <c r="B631" s="150"/>
      <c r="C631" s="150"/>
      <c r="D631" s="150"/>
      <c r="E631" s="153"/>
    </row>
    <row r="632" spans="1:5" ht="17.25">
      <c r="A632" s="150"/>
      <c r="B632" s="150"/>
      <c r="C632" s="150"/>
      <c r="D632" s="150"/>
      <c r="E632" s="153"/>
    </row>
    <row r="633" spans="1:5" ht="17.25">
      <c r="A633" s="150"/>
      <c r="B633" s="150"/>
      <c r="C633" s="150"/>
      <c r="D633" s="150"/>
      <c r="E633" s="153"/>
    </row>
    <row r="634" spans="1:5" ht="17.25">
      <c r="A634" s="150"/>
      <c r="B634" s="150"/>
      <c r="C634" s="150"/>
      <c r="D634" s="150"/>
      <c r="E634" s="153"/>
    </row>
    <row r="635" spans="1:5" ht="17.25">
      <c r="A635" s="150"/>
      <c r="B635" s="150"/>
      <c r="C635" s="150"/>
      <c r="D635" s="150"/>
      <c r="E635" s="153"/>
    </row>
    <row r="636" spans="1:5" ht="17.25">
      <c r="A636" s="150"/>
      <c r="B636" s="150"/>
      <c r="C636" s="150"/>
      <c r="D636" s="150"/>
      <c r="E636" s="153"/>
    </row>
    <row r="637" spans="1:5" ht="17.25">
      <c r="A637" s="150"/>
      <c r="B637" s="150"/>
      <c r="C637" s="150"/>
      <c r="D637" s="150"/>
      <c r="E637" s="153"/>
    </row>
    <row r="638" spans="1:5" ht="17.25">
      <c r="A638" s="150"/>
      <c r="B638" s="150"/>
      <c r="C638" s="150"/>
      <c r="D638" s="150"/>
      <c r="E638" s="153"/>
    </row>
    <row r="639" spans="1:5" ht="17.25">
      <c r="A639" s="150"/>
      <c r="B639" s="150"/>
      <c r="C639" s="150"/>
      <c r="D639" s="150"/>
      <c r="E639" s="153"/>
    </row>
    <row r="640" spans="1:5" ht="17.25">
      <c r="A640" s="150"/>
      <c r="B640" s="150"/>
      <c r="C640" s="150"/>
      <c r="D640" s="150"/>
      <c r="E640" s="153"/>
    </row>
    <row r="641" spans="1:5" ht="17.25">
      <c r="A641" s="150"/>
      <c r="B641" s="150"/>
      <c r="C641" s="150"/>
      <c r="D641" s="150"/>
      <c r="E641" s="153"/>
    </row>
    <row r="642" spans="1:5" ht="17.25">
      <c r="A642" s="150"/>
      <c r="B642" s="150"/>
      <c r="C642" s="150"/>
      <c r="D642" s="150"/>
      <c r="E642" s="153"/>
    </row>
    <row r="643" spans="1:5" ht="17.25">
      <c r="A643" s="150"/>
      <c r="B643" s="150"/>
      <c r="C643" s="150"/>
      <c r="D643" s="150"/>
      <c r="E643" s="153"/>
    </row>
    <row r="644" spans="1:5" ht="17.25">
      <c r="A644" s="150"/>
      <c r="B644" s="150"/>
      <c r="C644" s="150"/>
      <c r="D644" s="150"/>
      <c r="E644" s="153"/>
    </row>
    <row r="645" spans="1:5" ht="17.25">
      <c r="A645" s="150"/>
      <c r="B645" s="150"/>
      <c r="C645" s="150"/>
      <c r="D645" s="150"/>
      <c r="E645" s="153"/>
    </row>
    <row r="646" spans="1:5" ht="17.25">
      <c r="A646" s="150"/>
      <c r="B646" s="150"/>
      <c r="C646" s="150"/>
      <c r="D646" s="150"/>
      <c r="E646" s="153"/>
    </row>
    <row r="647" spans="1:5" ht="17.25">
      <c r="A647" s="150"/>
      <c r="B647" s="150"/>
      <c r="C647" s="150"/>
      <c r="D647" s="150"/>
      <c r="E647" s="153"/>
    </row>
    <row r="648" spans="1:5" ht="17.25">
      <c r="A648" s="150"/>
      <c r="B648" s="150"/>
      <c r="C648" s="150"/>
      <c r="D648" s="150"/>
      <c r="E648" s="153"/>
    </row>
    <row r="649" spans="1:5" ht="17.25">
      <c r="A649" s="150"/>
      <c r="B649" s="150"/>
      <c r="C649" s="150"/>
      <c r="D649" s="150"/>
      <c r="E649" s="153"/>
    </row>
    <row r="650" spans="1:5" ht="17.25">
      <c r="A650" s="150"/>
      <c r="B650" s="150"/>
      <c r="C650" s="150"/>
      <c r="D650" s="150"/>
      <c r="E650" s="153"/>
    </row>
    <row r="651" spans="1:5" ht="17.25">
      <c r="A651" s="150"/>
      <c r="B651" s="150"/>
      <c r="C651" s="150"/>
      <c r="D651" s="150"/>
      <c r="E651" s="153"/>
    </row>
    <row r="652" spans="1:5" ht="17.25">
      <c r="A652" s="150"/>
      <c r="B652" s="150"/>
      <c r="C652" s="150"/>
      <c r="D652" s="150"/>
      <c r="E652" s="153"/>
    </row>
    <row r="653" spans="1:5" ht="17.25">
      <c r="A653" s="150"/>
      <c r="B653" s="150"/>
      <c r="C653" s="150"/>
      <c r="D653" s="150"/>
      <c r="E653" s="153"/>
    </row>
    <row r="654" spans="1:5" ht="17.25">
      <c r="A654" s="150"/>
      <c r="B654" s="150"/>
      <c r="C654" s="150"/>
      <c r="D654" s="150"/>
      <c r="E654" s="153"/>
    </row>
    <row r="655" spans="1:5" ht="17.25">
      <c r="A655" s="150"/>
      <c r="B655" s="150"/>
      <c r="C655" s="150"/>
      <c r="D655" s="150"/>
      <c r="E655" s="153"/>
    </row>
    <row r="656" spans="1:5" ht="17.25">
      <c r="A656" s="150"/>
      <c r="B656" s="150"/>
      <c r="C656" s="150"/>
      <c r="D656" s="150"/>
      <c r="E656" s="153"/>
    </row>
    <row r="657" spans="1:5" ht="17.25">
      <c r="A657" s="150"/>
      <c r="B657" s="150"/>
      <c r="C657" s="150"/>
      <c r="D657" s="150"/>
      <c r="E657" s="153"/>
    </row>
    <row r="658" spans="1:5" ht="17.25">
      <c r="A658" s="150"/>
      <c r="B658" s="150"/>
      <c r="C658" s="150"/>
      <c r="D658" s="150"/>
      <c r="E658" s="153"/>
    </row>
    <row r="659" spans="1:5" ht="17.25">
      <c r="A659" s="150"/>
      <c r="B659" s="150"/>
      <c r="C659" s="150"/>
      <c r="D659" s="150"/>
      <c r="E659" s="153"/>
    </row>
    <row r="660" spans="1:5" ht="17.25">
      <c r="A660" s="150"/>
      <c r="B660" s="150"/>
      <c r="C660" s="150"/>
      <c r="D660" s="150"/>
      <c r="E660" s="153"/>
    </row>
    <row r="661" spans="1:5" ht="17.25">
      <c r="A661" s="150"/>
      <c r="B661" s="150"/>
      <c r="C661" s="150"/>
      <c r="D661" s="150"/>
      <c r="E661" s="153"/>
    </row>
    <row r="662" spans="1:5" ht="17.25">
      <c r="A662" s="150"/>
      <c r="B662" s="150"/>
      <c r="C662" s="150"/>
      <c r="D662" s="150"/>
      <c r="E662" s="153"/>
    </row>
    <row r="663" spans="1:5" ht="17.25">
      <c r="A663" s="150"/>
      <c r="B663" s="150"/>
      <c r="C663" s="150"/>
      <c r="D663" s="150"/>
      <c r="E663" s="153"/>
    </row>
    <row r="664" spans="1:5" ht="17.25">
      <c r="A664" s="150"/>
      <c r="B664" s="150"/>
      <c r="C664" s="150"/>
      <c r="D664" s="150"/>
      <c r="E664" s="153"/>
    </row>
    <row r="665" spans="1:5" ht="17.25">
      <c r="A665" s="150"/>
      <c r="B665" s="150"/>
      <c r="C665" s="150"/>
      <c r="D665" s="150"/>
      <c r="E665" s="153"/>
    </row>
    <row r="666" spans="1:5" ht="17.25">
      <c r="A666" s="150"/>
      <c r="B666" s="150"/>
      <c r="C666" s="150"/>
      <c r="D666" s="150"/>
      <c r="E666" s="153"/>
    </row>
    <row r="667" spans="1:5" ht="17.25">
      <c r="A667" s="150"/>
      <c r="B667" s="150"/>
      <c r="C667" s="150"/>
      <c r="D667" s="150"/>
      <c r="E667" s="153"/>
    </row>
    <row r="668" spans="1:5" ht="17.25">
      <c r="A668" s="150"/>
      <c r="B668" s="150"/>
      <c r="C668" s="150"/>
      <c r="D668" s="150"/>
      <c r="E668" s="153"/>
    </row>
    <row r="669" spans="1:5" ht="17.25">
      <c r="A669" s="150"/>
      <c r="B669" s="150"/>
      <c r="C669" s="150"/>
      <c r="D669" s="150"/>
      <c r="E669" s="153"/>
    </row>
    <row r="670" spans="1:5" ht="17.25">
      <c r="A670" s="150"/>
      <c r="B670" s="150"/>
      <c r="C670" s="150"/>
      <c r="D670" s="150"/>
      <c r="E670" s="153"/>
    </row>
    <row r="671" spans="1:5" ht="17.25">
      <c r="A671" s="150"/>
      <c r="B671" s="150"/>
      <c r="C671" s="150"/>
      <c r="D671" s="150"/>
      <c r="E671" s="153"/>
    </row>
    <row r="672" spans="1:5" ht="17.25">
      <c r="A672" s="150"/>
      <c r="B672" s="150"/>
      <c r="C672" s="150"/>
      <c r="D672" s="150"/>
      <c r="E672" s="153"/>
    </row>
    <row r="673" spans="1:5" ht="17.25">
      <c r="A673" s="150"/>
      <c r="B673" s="150"/>
      <c r="C673" s="150"/>
      <c r="D673" s="150"/>
      <c r="E673" s="153"/>
    </row>
    <row r="674" spans="1:5" ht="17.25">
      <c r="A674" s="150"/>
      <c r="B674" s="150"/>
      <c r="C674" s="150"/>
      <c r="D674" s="150"/>
      <c r="E674" s="153"/>
    </row>
    <row r="675" spans="1:5" ht="17.25">
      <c r="A675" s="150"/>
      <c r="B675" s="150"/>
      <c r="C675" s="150"/>
      <c r="D675" s="150"/>
      <c r="E675" s="153"/>
    </row>
    <row r="676" spans="1:5" ht="17.25">
      <c r="A676" s="150"/>
      <c r="B676" s="150"/>
      <c r="C676" s="150"/>
      <c r="D676" s="150"/>
      <c r="E676" s="153"/>
    </row>
    <row r="677" spans="1:5" ht="17.25">
      <c r="A677" s="150"/>
      <c r="B677" s="150"/>
      <c r="C677" s="150"/>
      <c r="D677" s="150"/>
      <c r="E677" s="153"/>
    </row>
    <row r="678" spans="1:5" ht="17.25">
      <c r="A678" s="150"/>
      <c r="B678" s="150"/>
      <c r="C678" s="150"/>
      <c r="D678" s="150"/>
      <c r="E678" s="153"/>
    </row>
    <row r="679" spans="1:5" ht="17.25">
      <c r="A679" s="150"/>
      <c r="B679" s="150"/>
      <c r="C679" s="150"/>
      <c r="D679" s="150"/>
      <c r="E679" s="153"/>
    </row>
    <row r="680" spans="1:5" ht="17.25">
      <c r="A680" s="150"/>
      <c r="B680" s="150"/>
      <c r="C680" s="150"/>
      <c r="D680" s="150"/>
      <c r="E680" s="153"/>
    </row>
    <row r="681" spans="1:5" ht="17.25">
      <c r="A681" s="150"/>
      <c r="B681" s="150"/>
      <c r="C681" s="150"/>
      <c r="D681" s="150"/>
      <c r="E681" s="153"/>
    </row>
    <row r="682" spans="1:5" ht="17.25">
      <c r="A682" s="150"/>
      <c r="B682" s="150"/>
      <c r="C682" s="150"/>
      <c r="D682" s="150"/>
      <c r="E682" s="153"/>
    </row>
    <row r="683" spans="1:5" ht="17.25">
      <c r="A683" s="150"/>
      <c r="B683" s="150"/>
      <c r="C683" s="150"/>
      <c r="D683" s="150"/>
      <c r="E683" s="153"/>
    </row>
    <row r="684" spans="1:5" ht="17.25">
      <c r="A684" s="150"/>
      <c r="B684" s="150"/>
      <c r="C684" s="150"/>
      <c r="D684" s="150"/>
      <c r="E684" s="153"/>
    </row>
    <row r="685" spans="1:5" ht="17.25">
      <c r="A685" s="150"/>
      <c r="B685" s="150"/>
      <c r="C685" s="150"/>
      <c r="D685" s="150"/>
      <c r="E685" s="153"/>
    </row>
    <row r="686" spans="1:5" ht="17.25">
      <c r="A686" s="150"/>
      <c r="B686" s="150"/>
      <c r="C686" s="150"/>
      <c r="D686" s="150"/>
      <c r="E686" s="153"/>
    </row>
    <row r="687" spans="1:5" ht="17.25">
      <c r="A687" s="150"/>
      <c r="B687" s="150"/>
      <c r="C687" s="150"/>
      <c r="D687" s="150"/>
      <c r="E687" s="153"/>
    </row>
    <row r="688" spans="1:5" ht="17.25">
      <c r="A688" s="150"/>
      <c r="B688" s="150"/>
      <c r="C688" s="150"/>
      <c r="D688" s="150"/>
      <c r="E688" s="153"/>
    </row>
    <row r="689" spans="1:5" ht="17.25">
      <c r="A689" s="150"/>
      <c r="B689" s="150"/>
      <c r="C689" s="150"/>
      <c r="D689" s="150"/>
      <c r="E689" s="153"/>
    </row>
    <row r="690" spans="1:5" ht="17.25">
      <c r="A690" s="150"/>
      <c r="B690" s="150"/>
      <c r="C690" s="150"/>
      <c r="D690" s="150"/>
      <c r="E690" s="153"/>
    </row>
    <row r="691" spans="1:5" ht="17.25">
      <c r="A691" s="150"/>
      <c r="B691" s="150"/>
      <c r="C691" s="150"/>
      <c r="D691" s="150"/>
      <c r="E691" s="153"/>
    </row>
    <row r="692" spans="1:5" ht="17.25">
      <c r="A692" s="150"/>
      <c r="B692" s="150"/>
      <c r="C692" s="150"/>
      <c r="D692" s="150"/>
      <c r="E692" s="153"/>
    </row>
    <row r="693" spans="1:5" ht="17.25">
      <c r="A693" s="150"/>
      <c r="B693" s="150"/>
      <c r="C693" s="150"/>
      <c r="D693" s="150"/>
      <c r="E693" s="153"/>
    </row>
    <row r="694" spans="1:5" ht="17.25">
      <c r="A694" s="150"/>
      <c r="B694" s="150"/>
      <c r="C694" s="150"/>
      <c r="D694" s="150"/>
      <c r="E694" s="153"/>
    </row>
    <row r="695" spans="1:5" ht="17.25">
      <c r="A695" s="150"/>
      <c r="B695" s="150"/>
      <c r="C695" s="150"/>
      <c r="D695" s="150"/>
      <c r="E695" s="153"/>
    </row>
    <row r="696" spans="1:5" ht="17.25">
      <c r="A696" s="150"/>
      <c r="B696" s="150"/>
      <c r="C696" s="150"/>
      <c r="D696" s="150"/>
      <c r="E696" s="153"/>
    </row>
    <row r="697" spans="1:5" ht="17.25">
      <c r="A697" s="150"/>
      <c r="B697" s="150"/>
      <c r="C697" s="150"/>
      <c r="D697" s="150"/>
      <c r="E697" s="153"/>
    </row>
    <row r="698" spans="1:5" ht="17.25">
      <c r="A698" s="150"/>
      <c r="B698" s="150"/>
      <c r="C698" s="150"/>
      <c r="D698" s="150"/>
      <c r="E698" s="153"/>
    </row>
    <row r="699" spans="1:5" ht="17.25">
      <c r="A699" s="150"/>
      <c r="B699" s="150"/>
      <c r="C699" s="150"/>
      <c r="D699" s="150"/>
      <c r="E699" s="153"/>
    </row>
    <row r="700" spans="1:5" ht="17.25">
      <c r="A700" s="150"/>
      <c r="B700" s="150"/>
      <c r="C700" s="150"/>
      <c r="D700" s="150"/>
      <c r="E700" s="153"/>
    </row>
    <row r="701" spans="1:5" ht="17.25">
      <c r="A701" s="150"/>
      <c r="B701" s="150"/>
      <c r="C701" s="150"/>
      <c r="D701" s="150"/>
      <c r="E701" s="153"/>
    </row>
    <row r="702" spans="1:5" ht="17.25">
      <c r="A702" s="150"/>
      <c r="B702" s="150"/>
      <c r="C702" s="150"/>
      <c r="D702" s="150"/>
      <c r="E702" s="153"/>
    </row>
    <row r="703" spans="1:5" ht="17.25">
      <c r="A703" s="150"/>
      <c r="B703" s="150"/>
      <c r="C703" s="150"/>
      <c r="D703" s="150"/>
      <c r="E703" s="153"/>
    </row>
    <row r="704" spans="1:5" ht="17.25">
      <c r="A704" s="150"/>
      <c r="B704" s="150"/>
      <c r="C704" s="150"/>
      <c r="D704" s="150"/>
      <c r="E704" s="153"/>
    </row>
    <row r="705" spans="1:5" ht="17.25">
      <c r="A705" s="150"/>
      <c r="B705" s="150"/>
      <c r="C705" s="150"/>
      <c r="D705" s="150"/>
      <c r="E705" s="153"/>
    </row>
    <row r="706" spans="1:5" ht="17.25">
      <c r="A706" s="150"/>
      <c r="B706" s="150"/>
      <c r="C706" s="150"/>
      <c r="D706" s="150"/>
      <c r="E706" s="153"/>
    </row>
    <row r="707" spans="1:5" ht="17.25">
      <c r="A707" s="150"/>
      <c r="B707" s="150"/>
      <c r="C707" s="150"/>
      <c r="D707" s="150"/>
      <c r="E707" s="153"/>
    </row>
    <row r="708" spans="1:5" ht="17.25">
      <c r="A708" s="150"/>
      <c r="B708" s="150"/>
      <c r="C708" s="150"/>
      <c r="D708" s="150"/>
      <c r="E708" s="153"/>
    </row>
    <row r="709" spans="1:5" ht="17.25">
      <c r="A709" s="150"/>
      <c r="B709" s="150"/>
      <c r="C709" s="150"/>
      <c r="D709" s="150"/>
      <c r="E709" s="153"/>
    </row>
    <row r="710" spans="1:5" ht="17.25">
      <c r="A710" s="150"/>
      <c r="B710" s="150"/>
      <c r="C710" s="150"/>
      <c r="D710" s="150"/>
      <c r="E710" s="153"/>
    </row>
    <row r="711" spans="1:5" ht="17.25">
      <c r="A711" s="150"/>
      <c r="B711" s="150"/>
      <c r="C711" s="150"/>
      <c r="D711" s="150"/>
      <c r="E711" s="153"/>
    </row>
    <row r="712" spans="1:5" ht="17.25">
      <c r="A712" s="150"/>
      <c r="B712" s="150"/>
      <c r="C712" s="150"/>
      <c r="D712" s="150"/>
      <c r="E712" s="153"/>
    </row>
    <row r="713" spans="1:5" ht="17.25">
      <c r="A713" s="150"/>
      <c r="B713" s="150"/>
      <c r="C713" s="150"/>
      <c r="D713" s="150"/>
      <c r="E713" s="153"/>
    </row>
    <row r="714" spans="1:5" ht="17.25">
      <c r="A714" s="150"/>
      <c r="B714" s="150"/>
      <c r="C714" s="150"/>
      <c r="D714" s="150"/>
      <c r="E714" s="153"/>
    </row>
    <row r="715" spans="1:5" ht="17.25">
      <c r="A715" s="150"/>
      <c r="B715" s="150"/>
      <c r="C715" s="150"/>
      <c r="D715" s="150"/>
      <c r="E715" s="153"/>
    </row>
    <row r="716" spans="1:5" ht="17.25">
      <c r="A716" s="150"/>
      <c r="B716" s="150"/>
      <c r="C716" s="150"/>
      <c r="D716" s="150"/>
      <c r="E716" s="153"/>
    </row>
    <row r="717" spans="1:5" ht="17.25">
      <c r="A717" s="150"/>
      <c r="B717" s="150"/>
      <c r="C717" s="150"/>
      <c r="D717" s="150"/>
      <c r="E717" s="153"/>
    </row>
    <row r="718" spans="1:5" ht="17.25">
      <c r="A718" s="150"/>
      <c r="B718" s="150"/>
      <c r="C718" s="150"/>
      <c r="D718" s="150"/>
      <c r="E718" s="153"/>
    </row>
    <row r="719" spans="1:5" ht="17.25">
      <c r="A719" s="150"/>
      <c r="B719" s="150"/>
      <c r="C719" s="150"/>
      <c r="D719" s="150"/>
      <c r="E719" s="153"/>
    </row>
    <row r="720" spans="1:5" ht="17.25">
      <c r="A720" s="150"/>
      <c r="B720" s="150"/>
      <c r="C720" s="150"/>
      <c r="D720" s="150"/>
      <c r="E720" s="153"/>
    </row>
    <row r="721" spans="1:5" ht="17.25">
      <c r="A721" s="150"/>
      <c r="B721" s="150"/>
      <c r="C721" s="150"/>
      <c r="D721" s="150"/>
      <c r="E721" s="153"/>
    </row>
    <row r="722" spans="1:5" ht="17.25">
      <c r="A722" s="150"/>
      <c r="B722" s="150"/>
      <c r="C722" s="150"/>
      <c r="D722" s="150"/>
      <c r="E722" s="153"/>
    </row>
    <row r="723" spans="1:5" ht="17.25">
      <c r="A723" s="150"/>
      <c r="B723" s="150"/>
      <c r="C723" s="150"/>
      <c r="D723" s="150"/>
      <c r="E723" s="153"/>
    </row>
    <row r="724" spans="1:5" ht="17.25">
      <c r="A724" s="150"/>
      <c r="B724" s="150"/>
      <c r="C724" s="150"/>
      <c r="D724" s="150"/>
      <c r="E724" s="153"/>
    </row>
    <row r="725" spans="1:5" ht="17.25">
      <c r="A725" s="150"/>
      <c r="B725" s="150"/>
      <c r="C725" s="150"/>
      <c r="D725" s="150"/>
      <c r="E725" s="153"/>
    </row>
    <row r="726" spans="1:5" ht="17.25">
      <c r="A726" s="150"/>
      <c r="B726" s="150"/>
      <c r="C726" s="150"/>
      <c r="D726" s="150"/>
      <c r="E726" s="153"/>
    </row>
    <row r="727" spans="1:5" ht="17.25">
      <c r="A727" s="150"/>
      <c r="B727" s="150"/>
      <c r="C727" s="150"/>
      <c r="D727" s="150"/>
      <c r="E727" s="153"/>
    </row>
    <row r="728" spans="1:5" ht="17.25">
      <c r="A728" s="150"/>
      <c r="B728" s="150"/>
      <c r="C728" s="150"/>
      <c r="D728" s="150"/>
      <c r="E728" s="153"/>
    </row>
    <row r="729" spans="1:5" ht="17.25">
      <c r="A729" s="150"/>
      <c r="B729" s="150"/>
      <c r="C729" s="150"/>
      <c r="D729" s="150"/>
      <c r="E729" s="153"/>
    </row>
    <row r="730" spans="1:5" ht="17.25">
      <c r="A730" s="150"/>
      <c r="B730" s="150"/>
      <c r="C730" s="150"/>
      <c r="D730" s="150"/>
      <c r="E730" s="153"/>
    </row>
    <row r="731" spans="1:5" ht="17.25">
      <c r="A731" s="150"/>
      <c r="B731" s="150"/>
      <c r="C731" s="150"/>
      <c r="D731" s="150"/>
      <c r="E731" s="153"/>
    </row>
    <row r="732" spans="1:5" ht="17.25">
      <c r="A732" s="150"/>
      <c r="B732" s="150"/>
      <c r="C732" s="150"/>
      <c r="D732" s="150"/>
      <c r="E732" s="153"/>
    </row>
    <row r="733" spans="1:5" ht="17.25">
      <c r="A733" s="150"/>
      <c r="B733" s="150"/>
      <c r="C733" s="150"/>
      <c r="D733" s="150"/>
      <c r="E733" s="153"/>
    </row>
    <row r="734" spans="1:5" ht="17.25">
      <c r="A734" s="150"/>
      <c r="B734" s="150"/>
      <c r="C734" s="150"/>
      <c r="D734" s="150"/>
      <c r="E734" s="153"/>
    </row>
    <row r="735" spans="1:5" ht="17.25">
      <c r="A735" s="150"/>
      <c r="B735" s="150"/>
      <c r="C735" s="150"/>
      <c r="D735" s="150"/>
      <c r="E735" s="153"/>
    </row>
    <row r="736" spans="1:5" ht="17.25">
      <c r="A736" s="150"/>
      <c r="B736" s="150"/>
      <c r="C736" s="150"/>
      <c r="D736" s="150"/>
      <c r="E736" s="153"/>
    </row>
    <row r="737" spans="1:5" ht="17.25">
      <c r="A737" s="150"/>
      <c r="B737" s="150"/>
      <c r="C737" s="150"/>
      <c r="D737" s="150"/>
      <c r="E737" s="153"/>
    </row>
    <row r="738" spans="1:5" ht="17.25">
      <c r="A738" s="150"/>
      <c r="B738" s="150"/>
      <c r="C738" s="150"/>
      <c r="D738" s="150"/>
      <c r="E738" s="153"/>
    </row>
    <row r="739" spans="1:5" ht="17.25">
      <c r="A739" s="150"/>
      <c r="B739" s="150"/>
      <c r="C739" s="150"/>
      <c r="D739" s="150"/>
      <c r="E739" s="153"/>
    </row>
    <row r="740" spans="1:5" ht="17.25">
      <c r="A740" s="150"/>
      <c r="B740" s="150"/>
      <c r="C740" s="150"/>
      <c r="D740" s="150"/>
      <c r="E740" s="153"/>
    </row>
    <row r="741" spans="1:5" ht="17.25">
      <c r="A741" s="150"/>
      <c r="B741" s="150"/>
      <c r="C741" s="150"/>
      <c r="D741" s="150"/>
      <c r="E741" s="153"/>
    </row>
    <row r="742" spans="1:5" ht="17.25">
      <c r="A742" s="150"/>
      <c r="B742" s="150"/>
      <c r="C742" s="150"/>
      <c r="D742" s="150"/>
      <c r="E742" s="153"/>
    </row>
    <row r="743" spans="1:5" ht="17.25">
      <c r="A743" s="150"/>
      <c r="B743" s="150"/>
      <c r="C743" s="150"/>
      <c r="D743" s="150"/>
      <c r="E743" s="153"/>
    </row>
    <row r="744" spans="1:5" ht="17.25">
      <c r="A744" s="150"/>
      <c r="B744" s="150"/>
      <c r="C744" s="150"/>
      <c r="D744" s="150"/>
      <c r="E744" s="153"/>
    </row>
    <row r="745" spans="1:5" ht="17.25">
      <c r="A745" s="150"/>
      <c r="B745" s="150"/>
      <c r="C745" s="150"/>
      <c r="D745" s="150"/>
      <c r="E745" s="153"/>
    </row>
    <row r="746" spans="1:5" ht="17.25">
      <c r="A746" s="150"/>
      <c r="B746" s="150"/>
      <c r="C746" s="150"/>
      <c r="D746" s="150"/>
      <c r="E746" s="153"/>
    </row>
    <row r="747" spans="1:5" ht="17.25">
      <c r="A747" s="150"/>
      <c r="B747" s="150"/>
      <c r="C747" s="150"/>
      <c r="D747" s="150"/>
      <c r="E747" s="153"/>
    </row>
    <row r="748" spans="1:5" ht="17.25">
      <c r="A748" s="150"/>
      <c r="B748" s="150"/>
      <c r="C748" s="150"/>
      <c r="D748" s="150"/>
      <c r="E748" s="153"/>
    </row>
    <row r="749" spans="1:5" ht="17.25">
      <c r="A749" s="150"/>
      <c r="B749" s="150"/>
      <c r="C749" s="150"/>
      <c r="D749" s="150"/>
      <c r="E749" s="153"/>
    </row>
    <row r="750" spans="1:5" ht="17.25">
      <c r="A750" s="150"/>
      <c r="B750" s="150"/>
      <c r="C750" s="150"/>
      <c r="D750" s="150"/>
      <c r="E750" s="153"/>
    </row>
    <row r="751" spans="1:5" ht="17.25">
      <c r="A751" s="150"/>
      <c r="B751" s="150"/>
      <c r="C751" s="150"/>
      <c r="D751" s="150"/>
      <c r="E751" s="153"/>
    </row>
    <row r="752" spans="1:5" ht="17.25">
      <c r="A752" s="150"/>
      <c r="B752" s="150"/>
      <c r="C752" s="150"/>
      <c r="D752" s="150"/>
      <c r="E752" s="153"/>
    </row>
    <row r="753" spans="1:5" ht="17.25">
      <c r="A753" s="150"/>
      <c r="B753" s="150"/>
      <c r="C753" s="150"/>
      <c r="D753" s="150"/>
      <c r="E753" s="153"/>
    </row>
    <row r="754" spans="1:5" ht="17.25">
      <c r="A754" s="150"/>
      <c r="B754" s="150"/>
      <c r="C754" s="150"/>
      <c r="D754" s="150"/>
      <c r="E754" s="153"/>
    </row>
    <row r="755" spans="1:5" ht="17.25">
      <c r="A755" s="150"/>
      <c r="B755" s="150"/>
      <c r="C755" s="150"/>
      <c r="D755" s="150"/>
      <c r="E755" s="153"/>
    </row>
    <row r="756" spans="1:5" ht="17.25">
      <c r="A756" s="150"/>
      <c r="B756" s="150"/>
      <c r="C756" s="150"/>
      <c r="D756" s="150"/>
      <c r="E756" s="153"/>
    </row>
    <row r="757" spans="1:5" ht="17.25">
      <c r="A757" s="150"/>
      <c r="B757" s="150"/>
      <c r="C757" s="150"/>
      <c r="D757" s="150"/>
      <c r="E757" s="153"/>
    </row>
    <row r="758" spans="1:5" ht="17.25">
      <c r="A758" s="150"/>
      <c r="B758" s="150"/>
      <c r="C758" s="150"/>
      <c r="D758" s="150"/>
      <c r="E758" s="153"/>
    </row>
    <row r="759" spans="1:5" ht="17.25">
      <c r="A759" s="150"/>
      <c r="B759" s="150"/>
      <c r="C759" s="150"/>
      <c r="D759" s="150"/>
      <c r="E759" s="153"/>
    </row>
    <row r="760" spans="1:5" ht="17.25">
      <c r="A760" s="150"/>
      <c r="B760" s="150"/>
      <c r="C760" s="150"/>
      <c r="D760" s="150"/>
      <c r="E760" s="153"/>
    </row>
    <row r="761" spans="1:5" ht="17.25">
      <c r="A761" s="150"/>
      <c r="B761" s="150"/>
      <c r="C761" s="150"/>
      <c r="D761" s="150"/>
      <c r="E761" s="153"/>
    </row>
    <row r="762" spans="1:5" ht="17.25">
      <c r="A762" s="150"/>
      <c r="B762" s="150"/>
      <c r="C762" s="150"/>
      <c r="D762" s="150"/>
      <c r="E762" s="153"/>
    </row>
    <row r="763" spans="1:5" ht="17.25">
      <c r="A763" s="150"/>
      <c r="B763" s="150"/>
      <c r="C763" s="150"/>
      <c r="D763" s="150"/>
      <c r="E763" s="153"/>
    </row>
    <row r="764" spans="1:5" ht="17.25">
      <c r="A764" s="150"/>
      <c r="B764" s="150"/>
      <c r="C764" s="150"/>
      <c r="D764" s="150"/>
      <c r="E764" s="153"/>
    </row>
    <row r="765" spans="1:5" ht="17.25">
      <c r="A765" s="150"/>
      <c r="B765" s="150"/>
      <c r="C765" s="150"/>
      <c r="D765" s="150"/>
      <c r="E765" s="153"/>
    </row>
    <row r="766" spans="1:5" ht="17.25">
      <c r="A766" s="150"/>
      <c r="B766" s="150"/>
      <c r="C766" s="150"/>
      <c r="D766" s="150"/>
      <c r="E766" s="153"/>
    </row>
    <row r="767" spans="1:5" ht="17.25">
      <c r="A767" s="150"/>
      <c r="B767" s="150"/>
      <c r="C767" s="150"/>
      <c r="D767" s="150"/>
      <c r="E767" s="153"/>
    </row>
    <row r="768" spans="1:5" ht="17.25">
      <c r="A768" s="150"/>
      <c r="B768" s="150"/>
      <c r="C768" s="150"/>
      <c r="D768" s="150"/>
      <c r="E768" s="153"/>
    </row>
    <row r="769" spans="1:5" ht="17.25">
      <c r="A769" s="150"/>
      <c r="B769" s="150"/>
      <c r="C769" s="150"/>
      <c r="D769" s="150"/>
      <c r="E769" s="153"/>
    </row>
    <row r="770" spans="1:5" ht="17.25">
      <c r="A770" s="150"/>
      <c r="B770" s="150"/>
      <c r="C770" s="150"/>
      <c r="D770" s="150"/>
      <c r="E770" s="153"/>
    </row>
    <row r="771" spans="1:5" ht="17.25">
      <c r="A771" s="150"/>
      <c r="B771" s="150"/>
      <c r="C771" s="150"/>
      <c r="D771" s="150"/>
      <c r="E771" s="153"/>
    </row>
    <row r="772" spans="1:5" ht="17.25">
      <c r="A772" s="150"/>
      <c r="B772" s="150"/>
      <c r="C772" s="150"/>
      <c r="D772" s="150"/>
      <c r="E772" s="153"/>
    </row>
    <row r="773" spans="1:5" ht="17.25">
      <c r="A773" s="150"/>
      <c r="B773" s="150"/>
      <c r="C773" s="150"/>
      <c r="D773" s="150"/>
      <c r="E773" s="153"/>
    </row>
    <row r="774" spans="1:5" ht="17.25">
      <c r="A774" s="150"/>
      <c r="B774" s="150"/>
      <c r="C774" s="150"/>
      <c r="D774" s="150"/>
      <c r="E774" s="153"/>
    </row>
    <row r="775" spans="1:5" ht="17.25">
      <c r="A775" s="150"/>
      <c r="B775" s="150"/>
      <c r="C775" s="150"/>
      <c r="D775" s="150"/>
      <c r="E775" s="153"/>
    </row>
    <row r="776" spans="1:5" ht="17.25">
      <c r="A776" s="150"/>
      <c r="B776" s="150"/>
      <c r="C776" s="150"/>
      <c r="D776" s="150"/>
      <c r="E776" s="153"/>
    </row>
    <row r="777" spans="1:5" ht="17.25">
      <c r="A777" s="150"/>
      <c r="B777" s="150"/>
      <c r="C777" s="150"/>
      <c r="D777" s="150"/>
      <c r="E777" s="153"/>
    </row>
    <row r="778" spans="1:5" ht="17.25">
      <c r="A778" s="150"/>
      <c r="B778" s="150"/>
      <c r="C778" s="150"/>
      <c r="D778" s="150"/>
      <c r="E778" s="153"/>
    </row>
    <row r="779" spans="1:5" ht="17.25">
      <c r="A779" s="150"/>
      <c r="B779" s="150"/>
      <c r="C779" s="150"/>
      <c r="D779" s="150"/>
      <c r="E779" s="153"/>
    </row>
    <row r="780" spans="1:5" ht="17.25">
      <c r="A780" s="150"/>
      <c r="B780" s="150"/>
      <c r="C780" s="150"/>
      <c r="D780" s="150"/>
      <c r="E780" s="153"/>
    </row>
    <row r="781" spans="1:5" ht="17.25">
      <c r="A781" s="150"/>
      <c r="B781" s="150"/>
      <c r="C781" s="150"/>
      <c r="D781" s="150"/>
      <c r="E781" s="153"/>
    </row>
    <row r="782" spans="1:5" ht="17.25">
      <c r="A782" s="150"/>
      <c r="B782" s="150"/>
      <c r="C782" s="150"/>
      <c r="D782" s="150"/>
      <c r="E782" s="153"/>
    </row>
    <row r="783" spans="1:5" ht="17.25">
      <c r="A783" s="150"/>
      <c r="B783" s="150"/>
      <c r="C783" s="150"/>
      <c r="D783" s="150"/>
      <c r="E783" s="153"/>
    </row>
    <row r="784" spans="1:5" ht="17.25">
      <c r="A784" s="150"/>
      <c r="B784" s="150"/>
      <c r="C784" s="150"/>
      <c r="D784" s="150"/>
      <c r="E784" s="153"/>
    </row>
    <row r="785" spans="1:5" ht="17.25">
      <c r="A785" s="150"/>
      <c r="B785" s="150"/>
      <c r="C785" s="150"/>
      <c r="D785" s="150"/>
      <c r="E785" s="153"/>
    </row>
    <row r="786" spans="1:5" ht="17.25">
      <c r="A786" s="150"/>
      <c r="B786" s="150"/>
      <c r="C786" s="150"/>
      <c r="D786" s="150"/>
      <c r="E786" s="153"/>
    </row>
    <row r="787" spans="1:5" ht="17.25">
      <c r="A787" s="150"/>
      <c r="B787" s="150"/>
      <c r="C787" s="150"/>
      <c r="D787" s="150"/>
      <c r="E787" s="153"/>
    </row>
    <row r="788" spans="1:5" ht="17.25">
      <c r="A788" s="150"/>
      <c r="B788" s="150"/>
      <c r="C788" s="150"/>
      <c r="D788" s="150"/>
      <c r="E788" s="153"/>
    </row>
    <row r="789" spans="1:5" ht="17.25">
      <c r="A789" s="150"/>
      <c r="B789" s="150"/>
      <c r="C789" s="150"/>
      <c r="D789" s="150"/>
      <c r="E789" s="153"/>
    </row>
    <row r="790" spans="1:5" ht="17.25">
      <c r="A790" s="150"/>
      <c r="B790" s="150"/>
      <c r="C790" s="150"/>
      <c r="D790" s="150"/>
      <c r="E790" s="153"/>
    </row>
    <row r="791" spans="1:5" ht="17.25">
      <c r="A791" s="150"/>
      <c r="B791" s="150"/>
      <c r="C791" s="150"/>
      <c r="D791" s="150"/>
      <c r="E791" s="153"/>
    </row>
    <row r="792" spans="1:5" ht="17.25">
      <c r="A792" s="150"/>
      <c r="B792" s="150"/>
      <c r="C792" s="150"/>
      <c r="D792" s="150"/>
      <c r="E792" s="153"/>
    </row>
    <row r="793" spans="1:5" ht="17.25">
      <c r="A793" s="150"/>
      <c r="B793" s="150"/>
      <c r="C793" s="150"/>
      <c r="D793" s="150"/>
      <c r="E793" s="153"/>
    </row>
    <row r="794" spans="1:5" ht="17.25">
      <c r="A794" s="150"/>
      <c r="B794" s="150"/>
      <c r="C794" s="150"/>
      <c r="D794" s="150"/>
      <c r="E794" s="153"/>
    </row>
    <row r="795" spans="1:5" ht="17.25">
      <c r="A795" s="150"/>
      <c r="B795" s="150"/>
      <c r="C795" s="150"/>
      <c r="D795" s="150"/>
      <c r="E795" s="153"/>
    </row>
    <row r="796" spans="1:5" ht="17.25">
      <c r="A796" s="150"/>
      <c r="B796" s="150"/>
      <c r="C796" s="150"/>
      <c r="D796" s="150"/>
      <c r="E796" s="153"/>
    </row>
    <row r="797" spans="1:5" ht="17.25">
      <c r="A797" s="150"/>
      <c r="B797" s="150"/>
      <c r="C797" s="150"/>
      <c r="D797" s="150"/>
      <c r="E797" s="153"/>
    </row>
    <row r="798" spans="1:5" ht="17.25">
      <c r="A798" s="150"/>
      <c r="B798" s="150"/>
      <c r="C798" s="150"/>
      <c r="D798" s="150"/>
      <c r="E798" s="153"/>
    </row>
    <row r="799" ht="12.75">
      <c r="E799" s="155"/>
    </row>
    <row r="800" ht="12.75">
      <c r="E800" s="155"/>
    </row>
    <row r="801" ht="12.75">
      <c r="E801" s="155"/>
    </row>
    <row r="802" ht="12.75">
      <c r="E802" s="155"/>
    </row>
    <row r="803" ht="12.75">
      <c r="E803" s="155"/>
    </row>
    <row r="804" ht="12.75">
      <c r="E804" s="155"/>
    </row>
    <row r="805" ht="12.75">
      <c r="E805" s="155"/>
    </row>
    <row r="806" ht="12.75">
      <c r="E806" s="155"/>
    </row>
    <row r="807" ht="12.75">
      <c r="E807" s="155"/>
    </row>
    <row r="808" ht="12.75">
      <c r="E808" s="155"/>
    </row>
    <row r="809" ht="12.75">
      <c r="E809" s="155"/>
    </row>
    <row r="810" ht="12.75">
      <c r="E810" s="155"/>
    </row>
    <row r="811" ht="12.75">
      <c r="E811" s="155"/>
    </row>
    <row r="812" ht="12.75">
      <c r="E812" s="155"/>
    </row>
    <row r="813" ht="12.75">
      <c r="E813" s="155"/>
    </row>
    <row r="814" ht="12.75">
      <c r="E814" s="155"/>
    </row>
    <row r="815" ht="12.75">
      <c r="E815" s="155"/>
    </row>
    <row r="816" ht="12.75">
      <c r="E816" s="155"/>
    </row>
    <row r="817" ht="12.75">
      <c r="E817" s="155"/>
    </row>
    <row r="818" ht="12.75">
      <c r="E818" s="155"/>
    </row>
    <row r="819" ht="12.75">
      <c r="E819" s="155"/>
    </row>
    <row r="820" ht="12.75">
      <c r="E820" s="155"/>
    </row>
    <row r="821" ht="12.75">
      <c r="E821" s="155"/>
    </row>
    <row r="822" ht="12.75">
      <c r="E822" s="155"/>
    </row>
    <row r="823" ht="12.75">
      <c r="E823" s="155"/>
    </row>
    <row r="824" ht="12.75">
      <c r="E824" s="155"/>
    </row>
    <row r="825" ht="12.75">
      <c r="E825" s="155"/>
    </row>
    <row r="826" ht="12.75">
      <c r="E826" s="155"/>
    </row>
    <row r="827" ht="12.75">
      <c r="E827" s="155"/>
    </row>
    <row r="828" ht="12.75">
      <c r="E828" s="155"/>
    </row>
    <row r="829" ht="12.75">
      <c r="E829" s="155"/>
    </row>
    <row r="830" ht="12.75">
      <c r="E830" s="155"/>
    </row>
    <row r="831" ht="12.75">
      <c r="E831" s="155"/>
    </row>
    <row r="832" ht="12.75">
      <c r="E832" s="155"/>
    </row>
    <row r="833" ht="12.75">
      <c r="E833" s="155"/>
    </row>
    <row r="834" ht="12.75">
      <c r="E834" s="155"/>
    </row>
    <row r="835" ht="12.75">
      <c r="E835" s="155"/>
    </row>
    <row r="836" ht="12.75">
      <c r="E836" s="155"/>
    </row>
    <row r="837" ht="12.75">
      <c r="E837" s="155"/>
    </row>
    <row r="838" ht="12.75">
      <c r="E838" s="155"/>
    </row>
    <row r="839" ht="12.75">
      <c r="E839" s="155"/>
    </row>
    <row r="840" ht="12.75">
      <c r="E840" s="155"/>
    </row>
    <row r="841" ht="12.75">
      <c r="E841" s="155"/>
    </row>
    <row r="842" ht="12.75">
      <c r="E842" s="155"/>
    </row>
    <row r="843" ht="12.75">
      <c r="E843" s="155"/>
    </row>
    <row r="844" ht="12.75">
      <c r="E844" s="155"/>
    </row>
    <row r="845" ht="12.75">
      <c r="E845" s="155"/>
    </row>
    <row r="846" ht="12.75">
      <c r="E846" s="155"/>
    </row>
    <row r="847" ht="12.75">
      <c r="E847" s="155"/>
    </row>
    <row r="848" ht="12.75">
      <c r="E848" s="155"/>
    </row>
    <row r="849" ht="12.75">
      <c r="E849" s="155"/>
    </row>
    <row r="850" ht="12.75">
      <c r="E850" s="155"/>
    </row>
    <row r="851" ht="12.75">
      <c r="E851" s="155"/>
    </row>
    <row r="852" ht="12.75">
      <c r="E852" s="155"/>
    </row>
    <row r="853" ht="12.75">
      <c r="E853" s="155"/>
    </row>
    <row r="854" ht="12.75">
      <c r="E854" s="155"/>
    </row>
    <row r="855" ht="12.75">
      <c r="E855" s="155"/>
    </row>
    <row r="856" ht="12.75">
      <c r="E856" s="155"/>
    </row>
    <row r="857" ht="12.75">
      <c r="E857" s="155"/>
    </row>
    <row r="858" ht="12.75">
      <c r="E858" s="155"/>
    </row>
    <row r="859" ht="12.75">
      <c r="E859" s="155"/>
    </row>
    <row r="860" ht="12.75">
      <c r="E860" s="155"/>
    </row>
    <row r="861" ht="12.75">
      <c r="E861" s="155"/>
    </row>
    <row r="862" ht="12.75">
      <c r="E862" s="155"/>
    </row>
    <row r="863" ht="12.75">
      <c r="E863" s="155"/>
    </row>
    <row r="864" ht="12.75">
      <c r="E864" s="155"/>
    </row>
    <row r="865" ht="12.75">
      <c r="E865" s="155"/>
    </row>
    <row r="866" ht="12.75">
      <c r="E866" s="155"/>
    </row>
    <row r="867" ht="12.75">
      <c r="E867" s="155"/>
    </row>
    <row r="868" ht="12.75">
      <c r="E868" s="155"/>
    </row>
    <row r="869" ht="12.75">
      <c r="E869" s="155"/>
    </row>
    <row r="870" ht="12.75">
      <c r="E870" s="155"/>
    </row>
    <row r="871" ht="12.75">
      <c r="E871" s="155"/>
    </row>
    <row r="872" ht="12.75">
      <c r="E872" s="155"/>
    </row>
    <row r="873" ht="12.75">
      <c r="E873" s="155"/>
    </row>
    <row r="874" ht="12.75">
      <c r="E874" s="155"/>
    </row>
    <row r="875" ht="12.75">
      <c r="E875" s="155"/>
    </row>
    <row r="876" ht="12.75">
      <c r="E876" s="155"/>
    </row>
    <row r="877" ht="12.75">
      <c r="E877" s="155"/>
    </row>
    <row r="878" ht="12.75">
      <c r="E878" s="155"/>
    </row>
    <row r="879" ht="12.75">
      <c r="E879" s="155"/>
    </row>
    <row r="880" ht="12.75">
      <c r="E880" s="155"/>
    </row>
    <row r="881" ht="12.75">
      <c r="E881" s="155"/>
    </row>
    <row r="882" ht="12.75">
      <c r="E882" s="155"/>
    </row>
    <row r="883" ht="12.75">
      <c r="E883" s="155"/>
    </row>
    <row r="884" ht="12.75">
      <c r="E884" s="155"/>
    </row>
    <row r="885" ht="12.75">
      <c r="E885" s="155"/>
    </row>
    <row r="886" ht="12.75">
      <c r="E886" s="155"/>
    </row>
    <row r="887" ht="12.75">
      <c r="E887" s="155"/>
    </row>
    <row r="888" ht="12.75">
      <c r="E888" s="155"/>
    </row>
    <row r="889" ht="12.75">
      <c r="E889" s="155"/>
    </row>
    <row r="890" ht="12.75">
      <c r="E890" s="155"/>
    </row>
    <row r="891" ht="12.75">
      <c r="E891" s="155"/>
    </row>
    <row r="892" ht="12.75">
      <c r="E892" s="155"/>
    </row>
    <row r="893" ht="12.75">
      <c r="E893" s="155"/>
    </row>
    <row r="894" ht="12.75">
      <c r="E894" s="155"/>
    </row>
    <row r="895" ht="12.75">
      <c r="E895" s="155"/>
    </row>
    <row r="896" ht="12.75">
      <c r="E896" s="155"/>
    </row>
    <row r="897" ht="12.75">
      <c r="E897" s="155"/>
    </row>
    <row r="898" ht="12.75">
      <c r="E898" s="155"/>
    </row>
    <row r="899" ht="12.75">
      <c r="E899" s="155"/>
    </row>
    <row r="900" ht="12.75">
      <c r="E900" s="155"/>
    </row>
    <row r="901" ht="12.75">
      <c r="E901" s="155"/>
    </row>
    <row r="902" ht="12.75">
      <c r="E902" s="155"/>
    </row>
    <row r="903" ht="12.75">
      <c r="E903" s="155"/>
    </row>
    <row r="904" ht="12.75">
      <c r="E904" s="155"/>
    </row>
    <row r="905" ht="12.75">
      <c r="E905" s="155"/>
    </row>
    <row r="906" ht="12.75">
      <c r="E906" s="155"/>
    </row>
    <row r="907" ht="12.75">
      <c r="E907" s="155"/>
    </row>
    <row r="908" ht="12.75">
      <c r="E908" s="155"/>
    </row>
    <row r="909" ht="12.75">
      <c r="E909" s="155"/>
    </row>
    <row r="910" ht="12.75">
      <c r="E910" s="155"/>
    </row>
    <row r="911" ht="12.75">
      <c r="E911" s="155"/>
    </row>
    <row r="912" ht="12.75">
      <c r="E912" s="155"/>
    </row>
    <row r="913" ht="12.75">
      <c r="E913" s="155"/>
    </row>
    <row r="914" ht="12.75">
      <c r="E914" s="155"/>
    </row>
    <row r="915" ht="12.75">
      <c r="E915" s="155"/>
    </row>
    <row r="916" ht="12.75">
      <c r="E916" s="155"/>
    </row>
    <row r="917" ht="12.75">
      <c r="E917" s="155"/>
    </row>
    <row r="918" ht="12.75">
      <c r="E918" s="155"/>
    </row>
    <row r="919" ht="12.75">
      <c r="E919" s="155"/>
    </row>
    <row r="920" ht="12.75">
      <c r="E920" s="155"/>
    </row>
    <row r="921" ht="12.75">
      <c r="E921" s="155"/>
    </row>
    <row r="922" ht="12.75">
      <c r="E922" s="155"/>
    </row>
    <row r="923" ht="12.75">
      <c r="E923" s="155"/>
    </row>
    <row r="924" ht="12.75">
      <c r="E924" s="155"/>
    </row>
    <row r="925" ht="12.75">
      <c r="E925" s="155"/>
    </row>
    <row r="926" ht="12.75">
      <c r="E926" s="155"/>
    </row>
    <row r="927" ht="12.75">
      <c r="E927" s="155"/>
    </row>
    <row r="928" ht="12.75">
      <c r="E928" s="155"/>
    </row>
    <row r="929" ht="12.75">
      <c r="E929" s="155"/>
    </row>
    <row r="930" ht="12.75">
      <c r="E930" s="155"/>
    </row>
    <row r="931" ht="12.75">
      <c r="E931" s="155"/>
    </row>
    <row r="932" ht="12.75">
      <c r="E932" s="155"/>
    </row>
    <row r="933" ht="12.75">
      <c r="E933" s="155"/>
    </row>
    <row r="934" ht="12.75">
      <c r="E934" s="155"/>
    </row>
    <row r="935" ht="12.75">
      <c r="E935" s="155"/>
    </row>
    <row r="936" ht="12.75">
      <c r="E936" s="155"/>
    </row>
    <row r="937" ht="12.75">
      <c r="E937" s="155"/>
    </row>
    <row r="938" ht="12.75">
      <c r="E938" s="155"/>
    </row>
    <row r="939" ht="12.75">
      <c r="E939" s="155"/>
    </row>
    <row r="940" ht="12.75">
      <c r="E940" s="155"/>
    </row>
    <row r="941" ht="12.75">
      <c r="E941" s="155"/>
    </row>
    <row r="942" ht="12.75">
      <c r="E942" s="155"/>
    </row>
    <row r="943" ht="12.75">
      <c r="E943" s="155"/>
    </row>
    <row r="944" ht="12.75">
      <c r="E944" s="155"/>
    </row>
    <row r="945" ht="12.75">
      <c r="E945" s="155"/>
    </row>
    <row r="946" ht="12.75">
      <c r="E946" s="155"/>
    </row>
    <row r="947" ht="12.75">
      <c r="E947" s="155"/>
    </row>
    <row r="948" ht="12.75">
      <c r="E948" s="155"/>
    </row>
    <row r="949" ht="12.75">
      <c r="E949" s="155"/>
    </row>
    <row r="950" ht="12.75">
      <c r="E950" s="155"/>
    </row>
    <row r="951" ht="12.75">
      <c r="E951" s="155"/>
    </row>
    <row r="952" ht="12.75">
      <c r="E952" s="155"/>
    </row>
    <row r="953" ht="12.75">
      <c r="E953" s="155"/>
    </row>
    <row r="954" ht="12.75">
      <c r="E954" s="155"/>
    </row>
    <row r="955" ht="12.75">
      <c r="E955" s="155"/>
    </row>
    <row r="956" ht="12.75">
      <c r="E956" s="155"/>
    </row>
    <row r="957" ht="12.75">
      <c r="E957" s="155"/>
    </row>
    <row r="958" ht="12.75">
      <c r="E958" s="155"/>
    </row>
    <row r="959" ht="12.75">
      <c r="E959" s="155"/>
    </row>
    <row r="960" ht="12.75">
      <c r="E960" s="155"/>
    </row>
    <row r="961" ht="12.75">
      <c r="E961" s="155"/>
    </row>
    <row r="962" ht="12.75">
      <c r="E962" s="155"/>
    </row>
    <row r="963" ht="12.75">
      <c r="E963" s="155"/>
    </row>
    <row r="964" ht="12.75">
      <c r="E964" s="155"/>
    </row>
    <row r="965" ht="12.75">
      <c r="E965" s="155"/>
    </row>
    <row r="966" ht="12.75">
      <c r="E966" s="155"/>
    </row>
    <row r="967" ht="12.75">
      <c r="E967" s="155"/>
    </row>
    <row r="968" ht="12.75">
      <c r="E968" s="155"/>
    </row>
    <row r="969" ht="12.75">
      <c r="E969" s="155"/>
    </row>
    <row r="970" ht="12.75">
      <c r="E970" s="155"/>
    </row>
    <row r="971" ht="12.75">
      <c r="E971" s="155"/>
    </row>
    <row r="972" ht="12.75">
      <c r="E972" s="155"/>
    </row>
    <row r="973" ht="12.75">
      <c r="E973" s="155"/>
    </row>
    <row r="974" ht="12.75">
      <c r="E974" s="155"/>
    </row>
    <row r="975" ht="12.75">
      <c r="E975" s="155"/>
    </row>
    <row r="976" ht="12.75">
      <c r="E976" s="155"/>
    </row>
    <row r="977" ht="12.75">
      <c r="E977" s="155"/>
    </row>
    <row r="978" ht="12.75">
      <c r="E978" s="155"/>
    </row>
    <row r="979" ht="12.75">
      <c r="E979" s="155"/>
    </row>
    <row r="980" ht="12.75">
      <c r="E980" s="155"/>
    </row>
    <row r="981" ht="12.75">
      <c r="E981" s="155"/>
    </row>
    <row r="982" ht="12.75">
      <c r="E982" s="155"/>
    </row>
    <row r="983" ht="12.75">
      <c r="E983" s="155"/>
    </row>
    <row r="984" ht="12.75">
      <c r="E984" s="155"/>
    </row>
    <row r="985" ht="12.75">
      <c r="E985" s="155"/>
    </row>
    <row r="986" ht="12.75">
      <c r="E986" s="155"/>
    </row>
    <row r="987" ht="12.75">
      <c r="E987" s="155"/>
    </row>
    <row r="988" ht="12.75">
      <c r="E988" s="155"/>
    </row>
    <row r="989" ht="12.75">
      <c r="E989" s="155"/>
    </row>
    <row r="990" ht="12.75">
      <c r="E990" s="155"/>
    </row>
    <row r="991" ht="12.75">
      <c r="E991" s="155"/>
    </row>
    <row r="992" ht="12.75">
      <c r="E992" s="155"/>
    </row>
    <row r="993" ht="12.75">
      <c r="E993" s="155"/>
    </row>
    <row r="994" ht="12.75">
      <c r="E994" s="155"/>
    </row>
    <row r="995" ht="12.75">
      <c r="E995" s="155"/>
    </row>
    <row r="996" ht="12.75">
      <c r="E996" s="155"/>
    </row>
    <row r="997" ht="12.75">
      <c r="E997" s="155"/>
    </row>
    <row r="998" ht="12.75">
      <c r="E998" s="155"/>
    </row>
    <row r="999" ht="12.75">
      <c r="E999" s="155"/>
    </row>
    <row r="1000" ht="12.75">
      <c r="E1000" s="155"/>
    </row>
    <row r="1001" ht="12.75">
      <c r="E1001" s="155"/>
    </row>
    <row r="1002" ht="12.75">
      <c r="E1002" s="155"/>
    </row>
    <row r="1003" ht="12.75">
      <c r="E1003" s="155"/>
    </row>
    <row r="1004" ht="12.75">
      <c r="E1004" s="155"/>
    </row>
    <row r="1005" ht="12.75">
      <c r="E1005" s="155"/>
    </row>
    <row r="1006" ht="12.75">
      <c r="E1006" s="155"/>
    </row>
    <row r="1007" ht="12.75">
      <c r="E1007" s="155"/>
    </row>
    <row r="1008" ht="12.75">
      <c r="E1008" s="155"/>
    </row>
    <row r="1009" ht="12.75">
      <c r="E1009" s="155"/>
    </row>
    <row r="1010" ht="12.75">
      <c r="E1010" s="155"/>
    </row>
    <row r="1011" ht="12.75">
      <c r="E1011" s="155"/>
    </row>
    <row r="1012" ht="12.75">
      <c r="E1012" s="155"/>
    </row>
    <row r="1013" ht="12.75">
      <c r="E1013" s="155"/>
    </row>
    <row r="1014" ht="12.75">
      <c r="E1014" s="155"/>
    </row>
    <row r="1015" ht="12.75">
      <c r="E1015" s="155"/>
    </row>
    <row r="1016" ht="12.75">
      <c r="E1016" s="155"/>
    </row>
    <row r="1017" ht="12.75">
      <c r="E1017" s="155"/>
    </row>
    <row r="1018" ht="12.75">
      <c r="E1018" s="155"/>
    </row>
    <row r="1019" ht="12.75">
      <c r="E1019" s="155"/>
    </row>
    <row r="1020" ht="12.75">
      <c r="E1020" s="155"/>
    </row>
    <row r="1021" ht="12.75">
      <c r="E1021" s="155"/>
    </row>
    <row r="1022" ht="12.75">
      <c r="E1022" s="155"/>
    </row>
    <row r="1023" ht="12.75">
      <c r="E1023" s="155"/>
    </row>
    <row r="1024" ht="12.75">
      <c r="E1024" s="155"/>
    </row>
    <row r="1025" ht="12.75">
      <c r="E1025" s="155"/>
    </row>
    <row r="1026" ht="12.75">
      <c r="E1026" s="155"/>
    </row>
    <row r="1027" ht="12.75">
      <c r="E1027" s="155"/>
    </row>
    <row r="1028" ht="12.75">
      <c r="E1028" s="155"/>
    </row>
    <row r="1029" ht="12.75">
      <c r="E1029" s="155"/>
    </row>
    <row r="1030" ht="12.75">
      <c r="E1030" s="155"/>
    </row>
    <row r="1031" ht="12.75">
      <c r="E1031" s="155"/>
    </row>
    <row r="1032" ht="12.75">
      <c r="E1032" s="155"/>
    </row>
    <row r="1033" ht="12.75">
      <c r="E1033" s="155"/>
    </row>
    <row r="1034" ht="12.75">
      <c r="E1034" s="155"/>
    </row>
    <row r="1035" ht="12.75">
      <c r="E1035" s="155"/>
    </row>
    <row r="1036" ht="12.75">
      <c r="E1036" s="155"/>
    </row>
    <row r="1037" ht="12.75">
      <c r="E1037" s="155"/>
    </row>
    <row r="1038" ht="12.75">
      <c r="E1038" s="155"/>
    </row>
    <row r="1039" ht="12.75">
      <c r="E1039" s="155"/>
    </row>
    <row r="1040" ht="12.75">
      <c r="E1040" s="155"/>
    </row>
    <row r="1041" ht="12.75">
      <c r="E1041" s="155"/>
    </row>
    <row r="1042" ht="12.75">
      <c r="E1042" s="155"/>
    </row>
    <row r="1043" ht="12.75">
      <c r="E1043" s="155"/>
    </row>
    <row r="1044" ht="12.75">
      <c r="E1044" s="155"/>
    </row>
    <row r="1045" ht="12.75">
      <c r="E1045" s="155"/>
    </row>
    <row r="1046" ht="12.75">
      <c r="E1046" s="155"/>
    </row>
    <row r="1047" ht="12.75">
      <c r="E1047" s="155"/>
    </row>
    <row r="1048" ht="12.75">
      <c r="E1048" s="155"/>
    </row>
    <row r="1049" ht="12.75">
      <c r="E1049" s="155"/>
    </row>
    <row r="1050" ht="12.75">
      <c r="E1050" s="155"/>
    </row>
    <row r="1051" ht="12.75">
      <c r="E1051" s="155"/>
    </row>
    <row r="1052" ht="12.75">
      <c r="E1052" s="155"/>
    </row>
    <row r="1053" ht="12.75">
      <c r="E1053" s="155"/>
    </row>
    <row r="1054" ht="12.75">
      <c r="E1054" s="155"/>
    </row>
    <row r="1055" ht="12.75">
      <c r="E1055" s="155"/>
    </row>
    <row r="1056" ht="12.75">
      <c r="E1056" s="155"/>
    </row>
    <row r="1057" ht="12.75">
      <c r="E1057" s="155"/>
    </row>
    <row r="1058" ht="12.75">
      <c r="E1058" s="155"/>
    </row>
    <row r="1059" ht="12.75">
      <c r="E1059" s="155"/>
    </row>
    <row r="1060" ht="12.75">
      <c r="E1060" s="155"/>
    </row>
    <row r="1061" ht="12.75">
      <c r="E1061" s="155"/>
    </row>
    <row r="1062" ht="12.75">
      <c r="E1062" s="155"/>
    </row>
    <row r="1063" ht="12.75">
      <c r="E1063" s="155"/>
    </row>
    <row r="1064" ht="12.75">
      <c r="E1064" s="155"/>
    </row>
    <row r="1065" ht="12.75">
      <c r="E1065" s="155"/>
    </row>
    <row r="1066" ht="12.75">
      <c r="E1066" s="155"/>
    </row>
    <row r="1067" ht="12.75">
      <c r="E1067" s="155"/>
    </row>
    <row r="1068" ht="12.75">
      <c r="E1068" s="155"/>
    </row>
    <row r="1069" ht="12.75">
      <c r="E1069" s="155"/>
    </row>
    <row r="1070" ht="12.75">
      <c r="E1070" s="155"/>
    </row>
    <row r="1071" ht="12.75">
      <c r="E1071" s="155"/>
    </row>
    <row r="1072" ht="12.75">
      <c r="E1072" s="155"/>
    </row>
    <row r="1073" ht="12.75">
      <c r="E1073" s="155"/>
    </row>
    <row r="1074" ht="12.75">
      <c r="E1074" s="155"/>
    </row>
    <row r="1075" ht="12.75">
      <c r="E1075" s="155"/>
    </row>
    <row r="1076" ht="12.75">
      <c r="E1076" s="155"/>
    </row>
    <row r="1077" ht="12.75">
      <c r="E1077" s="155"/>
    </row>
    <row r="1078" ht="12.75">
      <c r="E1078" s="155"/>
    </row>
    <row r="1079" ht="12.75">
      <c r="E1079" s="155"/>
    </row>
    <row r="1080" ht="12.75">
      <c r="E1080" s="155"/>
    </row>
    <row r="1081" ht="12.75">
      <c r="E1081" s="155"/>
    </row>
    <row r="1082" ht="12.75">
      <c r="E1082" s="155"/>
    </row>
    <row r="1083" ht="12.75">
      <c r="E1083" s="155"/>
    </row>
    <row r="1084" ht="12.75">
      <c r="E1084" s="155"/>
    </row>
    <row r="1085" ht="12.75">
      <c r="E1085" s="155"/>
    </row>
    <row r="1086" ht="12.75">
      <c r="E1086" s="155"/>
    </row>
    <row r="1087" ht="12.75">
      <c r="E1087" s="155"/>
    </row>
    <row r="1088" ht="12.75">
      <c r="E1088" s="155"/>
    </row>
    <row r="1089" ht="12.75">
      <c r="E1089" s="155"/>
    </row>
    <row r="1090" ht="12.75">
      <c r="E1090" s="155"/>
    </row>
    <row r="1091" ht="12.75">
      <c r="E1091" s="155"/>
    </row>
    <row r="1092" ht="12.75">
      <c r="E1092" s="155"/>
    </row>
    <row r="1093" ht="12.75">
      <c r="E1093" s="155"/>
    </row>
    <row r="1094" ht="12.75">
      <c r="E1094" s="155"/>
    </row>
    <row r="1095" ht="12.75">
      <c r="E1095" s="155"/>
    </row>
    <row r="1096" ht="12.75">
      <c r="E1096" s="155"/>
    </row>
    <row r="1097" ht="12.75">
      <c r="E1097" s="155"/>
    </row>
    <row r="1098" ht="12.75">
      <c r="E1098" s="155"/>
    </row>
    <row r="1099" ht="12.75">
      <c r="E1099" s="155"/>
    </row>
    <row r="1100" ht="12.75">
      <c r="E1100" s="155"/>
    </row>
    <row r="1101" ht="12.75">
      <c r="E1101" s="155"/>
    </row>
    <row r="1102" ht="12.75">
      <c r="E1102" s="155"/>
    </row>
    <row r="1103" ht="12.75">
      <c r="E1103" s="155"/>
    </row>
    <row r="1104" ht="12.75">
      <c r="E1104" s="155"/>
    </row>
    <row r="1105" ht="12.75">
      <c r="E1105" s="155"/>
    </row>
    <row r="1106" ht="12.75">
      <c r="E1106" s="155"/>
    </row>
    <row r="1107" ht="12.75">
      <c r="E1107" s="155"/>
    </row>
    <row r="1108" ht="12.75">
      <c r="E1108" s="155"/>
    </row>
    <row r="1109" ht="12.75">
      <c r="E1109" s="155"/>
    </row>
    <row r="1110" ht="12.75">
      <c r="E1110" s="155"/>
    </row>
    <row r="1111" ht="12.75">
      <c r="E1111" s="155"/>
    </row>
    <row r="1112" ht="12.75">
      <c r="E1112" s="155"/>
    </row>
    <row r="1113" ht="12.75">
      <c r="E1113" s="155"/>
    </row>
    <row r="1114" ht="12.75">
      <c r="E1114" s="155"/>
    </row>
    <row r="1115" ht="12.75">
      <c r="E1115" s="155"/>
    </row>
    <row r="1116" ht="12.75">
      <c r="E1116" s="155"/>
    </row>
    <row r="1117" ht="12.75">
      <c r="E1117" s="155"/>
    </row>
    <row r="1118" ht="12.75">
      <c r="E1118" s="155"/>
    </row>
    <row r="1119" ht="12.75">
      <c r="E1119" s="155"/>
    </row>
    <row r="1120" ht="12.75">
      <c r="E1120" s="155"/>
    </row>
    <row r="1121" ht="12.75">
      <c r="E1121" s="155"/>
    </row>
    <row r="1122" ht="12.75">
      <c r="E1122" s="155"/>
    </row>
    <row r="1123" ht="12.75">
      <c r="E1123" s="155"/>
    </row>
    <row r="1124" ht="12.75">
      <c r="E1124" s="155"/>
    </row>
    <row r="1125" ht="12.75">
      <c r="E1125" s="155"/>
    </row>
    <row r="1126" ht="12.75">
      <c r="E1126" s="155"/>
    </row>
    <row r="1127" ht="12.75">
      <c r="E1127" s="155"/>
    </row>
    <row r="1128" ht="12.75">
      <c r="E1128" s="155"/>
    </row>
    <row r="1129" ht="12.75">
      <c r="E1129" s="155"/>
    </row>
    <row r="1130" ht="12.75">
      <c r="E1130" s="155"/>
    </row>
    <row r="1131" ht="12.75">
      <c r="E1131" s="155"/>
    </row>
    <row r="1132" ht="12.75">
      <c r="E1132" s="155"/>
    </row>
    <row r="1133" ht="12.75">
      <c r="E1133" s="155"/>
    </row>
    <row r="1134" ht="12.75">
      <c r="E1134" s="155"/>
    </row>
    <row r="1135" ht="12.75">
      <c r="E1135" s="155"/>
    </row>
    <row r="1136" ht="12.75">
      <c r="E1136" s="155"/>
    </row>
    <row r="1137" ht="12.75">
      <c r="E1137" s="155"/>
    </row>
    <row r="1138" ht="12.75">
      <c r="E1138" s="155"/>
    </row>
    <row r="1139" ht="12.75">
      <c r="E1139" s="155"/>
    </row>
    <row r="1140" ht="12.75">
      <c r="E1140" s="155"/>
    </row>
    <row r="1141" ht="12.75">
      <c r="E1141" s="155"/>
    </row>
    <row r="1142" ht="12.75">
      <c r="E1142" s="155"/>
    </row>
    <row r="1143" ht="12.75">
      <c r="E1143" s="155"/>
    </row>
    <row r="1144" ht="12.75">
      <c r="E1144" s="155"/>
    </row>
    <row r="1145" ht="12.75">
      <c r="E1145" s="155"/>
    </row>
    <row r="1146" ht="12.75">
      <c r="E1146" s="155"/>
    </row>
    <row r="1147" ht="12.75">
      <c r="E1147" s="155"/>
    </row>
    <row r="1148" ht="12.75">
      <c r="E1148" s="155"/>
    </row>
    <row r="1149" ht="12.75">
      <c r="E1149" s="155"/>
    </row>
    <row r="1150" ht="12.75">
      <c r="E1150" s="155"/>
    </row>
    <row r="1151" ht="12.75">
      <c r="E1151" s="155"/>
    </row>
    <row r="1152" ht="12.75">
      <c r="E1152" s="155"/>
    </row>
    <row r="1153" ht="12.75">
      <c r="E1153" s="155"/>
    </row>
    <row r="1154" ht="12.75">
      <c r="E1154" s="155"/>
    </row>
    <row r="1155" ht="12.75">
      <c r="E1155" s="155"/>
    </row>
    <row r="1156" ht="12.75">
      <c r="E1156" s="155"/>
    </row>
    <row r="1157" ht="12.75">
      <c r="E1157" s="155"/>
    </row>
    <row r="1158" ht="12.75">
      <c r="E1158" s="155"/>
    </row>
    <row r="1159" ht="12.75">
      <c r="E1159" s="155"/>
    </row>
    <row r="1160" ht="12.75">
      <c r="E1160" s="155"/>
    </row>
    <row r="1161" ht="12.75">
      <c r="E1161" s="155"/>
    </row>
    <row r="1162" ht="12.75">
      <c r="E1162" s="155"/>
    </row>
    <row r="1163" ht="12.75">
      <c r="E1163" s="155"/>
    </row>
    <row r="1164" ht="12.75">
      <c r="E1164" s="155"/>
    </row>
    <row r="1165" ht="12.75">
      <c r="E1165" s="155"/>
    </row>
    <row r="1166" ht="12.75">
      <c r="E1166" s="155"/>
    </row>
    <row r="1167" ht="12.75">
      <c r="E1167" s="155"/>
    </row>
    <row r="1168" ht="12.75">
      <c r="E1168" s="155"/>
    </row>
    <row r="1169" ht="12.75">
      <c r="E1169" s="155"/>
    </row>
    <row r="1170" ht="12.75">
      <c r="E1170" s="155"/>
    </row>
    <row r="1171" ht="12.75">
      <c r="E1171" s="155"/>
    </row>
    <row r="1172" ht="12.75">
      <c r="E1172" s="155"/>
    </row>
    <row r="1173" ht="12.75">
      <c r="E1173" s="155"/>
    </row>
    <row r="1174" ht="12.75">
      <c r="E1174" s="155"/>
    </row>
    <row r="1175" ht="12.75">
      <c r="E1175" s="155"/>
    </row>
    <row r="1176" ht="12.75">
      <c r="E1176" s="155"/>
    </row>
    <row r="1177" ht="12.75">
      <c r="E1177" s="155"/>
    </row>
    <row r="1178" ht="12.75">
      <c r="E1178" s="155"/>
    </row>
    <row r="1179" ht="12.75">
      <c r="E1179" s="155"/>
    </row>
    <row r="1180" ht="12.75">
      <c r="E1180" s="155"/>
    </row>
    <row r="1181" ht="12.75">
      <c r="E1181" s="155"/>
    </row>
    <row r="1182" ht="12.75">
      <c r="E1182" s="155"/>
    </row>
    <row r="1183" ht="12.75">
      <c r="E1183" s="155"/>
    </row>
    <row r="1184" ht="12.75">
      <c r="E1184" s="155"/>
    </row>
    <row r="1185" ht="12.75">
      <c r="E1185" s="155"/>
    </row>
    <row r="1186" ht="12.75">
      <c r="E1186" s="155"/>
    </row>
    <row r="1187" ht="12.75">
      <c r="E1187" s="155"/>
    </row>
    <row r="1188" ht="12.75">
      <c r="E1188" s="155"/>
    </row>
    <row r="1189" ht="12.75">
      <c r="E1189" s="155"/>
    </row>
    <row r="1190" ht="12.75">
      <c r="E1190" s="155"/>
    </row>
    <row r="1191" ht="12.75">
      <c r="E1191" s="155"/>
    </row>
    <row r="1192" ht="12.75">
      <c r="E1192" s="155"/>
    </row>
    <row r="1193" ht="12.75">
      <c r="E1193" s="155"/>
    </row>
    <row r="1194" ht="12.75">
      <c r="E1194" s="155"/>
    </row>
    <row r="1195" ht="12.75">
      <c r="E1195" s="155"/>
    </row>
    <row r="1196" ht="12.75">
      <c r="E1196" s="155"/>
    </row>
    <row r="1197" ht="12.75">
      <c r="E1197" s="155"/>
    </row>
    <row r="1198" ht="12.75">
      <c r="E1198" s="155"/>
    </row>
    <row r="1199" ht="12.75">
      <c r="E1199" s="155"/>
    </row>
    <row r="1200" ht="12.75">
      <c r="E1200" s="155"/>
    </row>
    <row r="1201" ht="12.75">
      <c r="E1201" s="155"/>
    </row>
    <row r="1202" ht="12.75">
      <c r="E1202" s="155"/>
    </row>
    <row r="1203" ht="12.75">
      <c r="E1203" s="155"/>
    </row>
    <row r="1204" ht="12.75">
      <c r="E1204" s="155"/>
    </row>
    <row r="1205" ht="12.75">
      <c r="E1205" s="155"/>
    </row>
    <row r="1206" ht="12.75">
      <c r="E1206" s="155"/>
    </row>
    <row r="1207" ht="12.75">
      <c r="E1207" s="155"/>
    </row>
    <row r="1208" ht="12.75">
      <c r="E1208" s="155"/>
    </row>
    <row r="1209" ht="12.75">
      <c r="E1209" s="155"/>
    </row>
    <row r="1210" ht="12.75">
      <c r="E1210" s="155"/>
    </row>
    <row r="1211" ht="12.75">
      <c r="E1211" s="155"/>
    </row>
    <row r="1212" ht="12.75">
      <c r="E1212" s="155"/>
    </row>
    <row r="1213" ht="12.75">
      <c r="E1213" s="155"/>
    </row>
    <row r="1214" ht="12.75">
      <c r="E1214" s="155"/>
    </row>
    <row r="1215" ht="12.75">
      <c r="E1215" s="155"/>
    </row>
    <row r="1216" ht="12.75">
      <c r="E1216" s="155"/>
    </row>
    <row r="1217" ht="12.75">
      <c r="E1217" s="155"/>
    </row>
    <row r="1218" ht="12.75">
      <c r="E1218" s="155"/>
    </row>
    <row r="1219" ht="12.75">
      <c r="E1219" s="155"/>
    </row>
    <row r="1220" ht="12.75">
      <c r="E1220" s="155"/>
    </row>
    <row r="1221" ht="12.75">
      <c r="E1221" s="155"/>
    </row>
    <row r="1222" ht="12.75">
      <c r="E1222" s="155"/>
    </row>
    <row r="1223" ht="12.75">
      <c r="E1223" s="155"/>
    </row>
    <row r="1224" ht="12.75">
      <c r="E1224" s="155"/>
    </row>
    <row r="1225" ht="12.75">
      <c r="E1225" s="155"/>
    </row>
    <row r="1226" ht="12.75">
      <c r="E1226" s="155"/>
    </row>
    <row r="1227" ht="12.75">
      <c r="E1227" s="155"/>
    </row>
    <row r="1228" ht="12.75">
      <c r="E1228" s="155"/>
    </row>
    <row r="1229" ht="12.75">
      <c r="E1229" s="155"/>
    </row>
    <row r="1230" ht="12.75">
      <c r="E1230" s="155"/>
    </row>
    <row r="1231" ht="12.75">
      <c r="E1231" s="155"/>
    </row>
    <row r="1232" ht="12.75">
      <c r="E1232" s="155"/>
    </row>
    <row r="1233" ht="12.75">
      <c r="E1233" s="155"/>
    </row>
    <row r="1234" ht="12.75">
      <c r="E1234" s="155"/>
    </row>
  </sheetData>
  <mergeCells count="66">
    <mergeCell ref="A4:E4"/>
    <mergeCell ref="B1:E1"/>
    <mergeCell ref="B2:E2"/>
    <mergeCell ref="B3:E3"/>
    <mergeCell ref="A6:E6"/>
    <mergeCell ref="A7:E7"/>
    <mergeCell ref="A10:A11"/>
    <mergeCell ref="B10:D11"/>
    <mergeCell ref="E10:E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6:D66"/>
    <mergeCell ref="B67:D67"/>
    <mergeCell ref="B68:D68"/>
    <mergeCell ref="B63:D63"/>
    <mergeCell ref="B64:D64"/>
    <mergeCell ref="B65:D65"/>
  </mergeCells>
  <printOptions/>
  <pageMargins left="0.75" right="0.25" top="0.17" bottom="0.1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7"/>
  <sheetViews>
    <sheetView workbookViewId="0" topLeftCell="A1">
      <selection activeCell="A5" sqref="A5"/>
    </sheetView>
  </sheetViews>
  <sheetFormatPr defaultColWidth="9.140625" defaultRowHeight="12.75"/>
  <cols>
    <col min="1" max="1" width="60.140625" style="176" customWidth="1"/>
    <col min="2" max="2" width="28.421875" style="177" customWidth="1"/>
    <col min="3" max="3" width="13.421875" style="176" customWidth="1"/>
  </cols>
  <sheetData>
    <row r="1" spans="1:3" ht="16.5">
      <c r="A1" s="214" t="s">
        <v>72</v>
      </c>
      <c r="B1" s="214"/>
      <c r="C1" s="214"/>
    </row>
    <row r="2" spans="1:3" ht="16.5">
      <c r="A2" s="214" t="s">
        <v>54</v>
      </c>
      <c r="B2" s="214"/>
      <c r="C2" s="214"/>
    </row>
    <row r="3" spans="1:3" ht="16.5">
      <c r="A3" s="214" t="s">
        <v>55</v>
      </c>
      <c r="B3" s="214"/>
      <c r="C3" s="214"/>
    </row>
    <row r="4" spans="1:5" ht="16.5">
      <c r="A4" s="189" t="s">
        <v>24</v>
      </c>
      <c r="B4" s="189"/>
      <c r="C4" s="189"/>
      <c r="D4" s="2"/>
      <c r="E4" s="2"/>
    </row>
    <row r="5" spans="1:3" ht="14.25">
      <c r="A5" s="156"/>
      <c r="B5" s="157"/>
      <c r="C5" s="156"/>
    </row>
    <row r="6" spans="1:3" ht="36" customHeight="1">
      <c r="A6" s="212" t="s">
        <v>104</v>
      </c>
      <c r="B6" s="212"/>
      <c r="C6" s="212"/>
    </row>
    <row r="7" spans="1:3" ht="19.5" customHeight="1">
      <c r="A7" s="213" t="s">
        <v>73</v>
      </c>
      <c r="B7" s="213"/>
      <c r="C7" s="213"/>
    </row>
    <row r="8" spans="1:3" ht="15.75">
      <c r="A8" s="158"/>
      <c r="B8" s="158"/>
      <c r="C8" s="159" t="s">
        <v>74</v>
      </c>
    </row>
    <row r="9" spans="1:3" ht="79.5" customHeight="1">
      <c r="A9" s="160" t="s">
        <v>669</v>
      </c>
      <c r="B9" s="160" t="s">
        <v>670</v>
      </c>
      <c r="C9" s="82" t="s">
        <v>62</v>
      </c>
    </row>
    <row r="10" spans="1:3" ht="29.25" customHeight="1">
      <c r="A10" s="161" t="s">
        <v>631</v>
      </c>
      <c r="B10" s="162" t="s">
        <v>75</v>
      </c>
      <c r="C10" s="163">
        <f>SUM(C11)</f>
        <v>0</v>
      </c>
    </row>
    <row r="11" spans="1:3" ht="27" customHeight="1">
      <c r="A11" s="164" t="s">
        <v>671</v>
      </c>
      <c r="B11" s="165" t="s">
        <v>76</v>
      </c>
      <c r="C11" s="47">
        <f>SUM(C12)</f>
        <v>0</v>
      </c>
    </row>
    <row r="12" spans="1:3" ht="31.5">
      <c r="A12" s="166" t="s">
        <v>673</v>
      </c>
      <c r="B12" s="160" t="s">
        <v>77</v>
      </c>
      <c r="C12" s="45">
        <f>SUM(C17+C13)</f>
        <v>0</v>
      </c>
    </row>
    <row r="13" spans="1:5" ht="16.5" customHeight="1">
      <c r="A13" s="166" t="s">
        <v>683</v>
      </c>
      <c r="B13" s="160" t="s">
        <v>78</v>
      </c>
      <c r="C13" s="45">
        <f>SUM(C16)</f>
        <v>0</v>
      </c>
      <c r="D13" s="2"/>
      <c r="E13" s="2"/>
    </row>
    <row r="14" spans="1:3" ht="17.25" customHeight="1">
      <c r="A14" s="166" t="s">
        <v>79</v>
      </c>
      <c r="B14" s="160" t="s">
        <v>80</v>
      </c>
      <c r="C14" s="45">
        <f>SUM(C16)</f>
        <v>0</v>
      </c>
    </row>
    <row r="15" spans="1:3" ht="15.75" customHeight="1">
      <c r="A15" s="166" t="s">
        <v>81</v>
      </c>
      <c r="B15" s="160" t="s">
        <v>82</v>
      </c>
      <c r="C15" s="45">
        <f>SUM(C16)</f>
        <v>0</v>
      </c>
    </row>
    <row r="16" spans="1:3" ht="30" customHeight="1">
      <c r="A16" s="166" t="s">
        <v>684</v>
      </c>
      <c r="B16" s="160" t="s">
        <v>83</v>
      </c>
      <c r="C16" s="45"/>
    </row>
    <row r="17" spans="1:3" ht="17.25" customHeight="1">
      <c r="A17" s="166" t="s">
        <v>675</v>
      </c>
      <c r="B17" s="160" t="s">
        <v>84</v>
      </c>
      <c r="C17" s="45">
        <f>SUM(C20)</f>
        <v>0</v>
      </c>
    </row>
    <row r="18" spans="1:3" ht="15.75" customHeight="1">
      <c r="A18" s="166" t="s">
        <v>677</v>
      </c>
      <c r="B18" s="160" t="s">
        <v>85</v>
      </c>
      <c r="C18" s="45">
        <f>SUM(C20)</f>
        <v>0</v>
      </c>
    </row>
    <row r="19" spans="1:7" ht="15.75" customHeight="1">
      <c r="A19" s="166" t="s">
        <v>679</v>
      </c>
      <c r="B19" s="160" t="s">
        <v>86</v>
      </c>
      <c r="C19" s="45">
        <f>SUM(C20)</f>
        <v>0</v>
      </c>
      <c r="D19" s="178"/>
      <c r="E19" s="178"/>
      <c r="F19" s="178"/>
      <c r="G19" s="178"/>
    </row>
    <row r="20" spans="1:7" ht="30.75" customHeight="1">
      <c r="A20" s="166" t="s">
        <v>681</v>
      </c>
      <c r="B20" s="160" t="s">
        <v>87</v>
      </c>
      <c r="C20" s="45"/>
      <c r="D20" s="178"/>
      <c r="E20" s="178"/>
      <c r="F20" s="178"/>
      <c r="G20" s="178"/>
    </row>
    <row r="21" spans="1:3" ht="30" customHeight="1">
      <c r="A21" s="161" t="s">
        <v>633</v>
      </c>
      <c r="B21" s="162" t="s">
        <v>88</v>
      </c>
      <c r="C21" s="167">
        <f>SUM(C22)</f>
        <v>0</v>
      </c>
    </row>
    <row r="22" spans="1:3" ht="28.5" customHeight="1">
      <c r="A22" s="164" t="s">
        <v>671</v>
      </c>
      <c r="B22" s="165" t="s">
        <v>89</v>
      </c>
      <c r="C22" s="47">
        <f>SUM(C23)</f>
        <v>0</v>
      </c>
    </row>
    <row r="23" spans="1:3" ht="31.5">
      <c r="A23" s="166" t="s">
        <v>673</v>
      </c>
      <c r="B23" s="160" t="s">
        <v>90</v>
      </c>
      <c r="C23" s="45">
        <f>SUM(C28+C24)</f>
        <v>0</v>
      </c>
    </row>
    <row r="24" spans="1:3" ht="14.25" customHeight="1">
      <c r="A24" s="166" t="s">
        <v>683</v>
      </c>
      <c r="B24" s="160" t="s">
        <v>91</v>
      </c>
      <c r="C24" s="45">
        <f>SUM(C27)</f>
        <v>0</v>
      </c>
    </row>
    <row r="25" spans="1:3" ht="12.75" customHeight="1">
      <c r="A25" s="166" t="s">
        <v>79</v>
      </c>
      <c r="B25" s="160" t="s">
        <v>92</v>
      </c>
      <c r="C25" s="45">
        <f>SUM(C27)</f>
        <v>0</v>
      </c>
    </row>
    <row r="26" spans="1:5" ht="13.5" customHeight="1">
      <c r="A26" s="166" t="s">
        <v>81</v>
      </c>
      <c r="B26" s="160" t="s">
        <v>93</v>
      </c>
      <c r="C26" s="45">
        <f>SUM(C27)</f>
        <v>0</v>
      </c>
      <c r="E26">
        <v>5620.6</v>
      </c>
    </row>
    <row r="27" spans="1:5" ht="28.5" customHeight="1" thickBot="1">
      <c r="A27" s="166" t="s">
        <v>684</v>
      </c>
      <c r="B27" s="160" t="s">
        <v>94</v>
      </c>
      <c r="C27" s="45"/>
      <c r="E27">
        <v>176226.8</v>
      </c>
    </row>
    <row r="28" spans="1:7" ht="15" customHeight="1" thickBot="1">
      <c r="A28" s="166" t="s">
        <v>675</v>
      </c>
      <c r="B28" s="160" t="s">
        <v>95</v>
      </c>
      <c r="C28" s="45">
        <f>SUM(C31)</f>
        <v>0</v>
      </c>
      <c r="E28" s="179">
        <f>SUM(E26:E27)</f>
        <v>181847.4</v>
      </c>
      <c r="F28" s="180">
        <v>19983.5</v>
      </c>
      <c r="G28" s="181">
        <f>SUM(E28:F28)</f>
        <v>201830.9</v>
      </c>
    </row>
    <row r="29" spans="1:3" ht="15" customHeight="1">
      <c r="A29" s="166" t="s">
        <v>677</v>
      </c>
      <c r="B29" s="160" t="s">
        <v>96</v>
      </c>
      <c r="C29" s="45">
        <f>SUM(C31)</f>
        <v>0</v>
      </c>
    </row>
    <row r="30" spans="1:3" ht="15" customHeight="1">
      <c r="A30" s="166" t="s">
        <v>679</v>
      </c>
      <c r="B30" s="160" t="s">
        <v>97</v>
      </c>
      <c r="C30" s="45">
        <f>SUM(C31)</f>
        <v>0</v>
      </c>
    </row>
    <row r="31" spans="1:7" ht="29.25" customHeight="1">
      <c r="A31" s="166" t="s">
        <v>681</v>
      </c>
      <c r="B31" s="160" t="s">
        <v>98</v>
      </c>
      <c r="C31" s="45"/>
      <c r="E31" s="45">
        <v>5718.6</v>
      </c>
      <c r="F31" s="180">
        <v>19983.5</v>
      </c>
      <c r="G31" s="181">
        <f>SUM(E31:F31)</f>
        <v>25702.1</v>
      </c>
    </row>
    <row r="32" spans="1:3" ht="34.5" customHeight="1">
      <c r="A32" s="168" t="s">
        <v>635</v>
      </c>
      <c r="B32" s="162" t="s">
        <v>99</v>
      </c>
      <c r="C32" s="163">
        <f>SUM(C33)</f>
        <v>0</v>
      </c>
    </row>
    <row r="33" spans="1:3" ht="27" customHeight="1">
      <c r="A33" s="164" t="s">
        <v>671</v>
      </c>
      <c r="B33" s="165" t="s">
        <v>100</v>
      </c>
      <c r="C33" s="47">
        <f>SUM(C34)</f>
        <v>0</v>
      </c>
    </row>
    <row r="34" spans="1:3" ht="31.5">
      <c r="A34" s="166" t="s">
        <v>673</v>
      </c>
      <c r="B34" s="160" t="s">
        <v>101</v>
      </c>
      <c r="C34" s="45">
        <f>SUM(C39+C35)</f>
        <v>0</v>
      </c>
    </row>
    <row r="35" spans="1:5" ht="16.5" customHeight="1">
      <c r="A35" s="166" t="s">
        <v>683</v>
      </c>
      <c r="B35" s="160" t="s">
        <v>102</v>
      </c>
      <c r="C35" s="45">
        <f>SUM(C38)</f>
        <v>0</v>
      </c>
      <c r="D35" s="2"/>
      <c r="E35" s="2"/>
    </row>
    <row r="36" spans="1:3" ht="17.25" customHeight="1">
      <c r="A36" s="166" t="s">
        <v>79</v>
      </c>
      <c r="B36" s="160" t="s">
        <v>109</v>
      </c>
      <c r="C36" s="45">
        <f>SUM(C38)</f>
        <v>0</v>
      </c>
    </row>
    <row r="37" spans="1:3" ht="16.5" customHeight="1">
      <c r="A37" s="166" t="s">
        <v>81</v>
      </c>
      <c r="B37" s="160" t="s">
        <v>110</v>
      </c>
      <c r="C37" s="45">
        <f>SUM(C38)</f>
        <v>0</v>
      </c>
    </row>
    <row r="38" spans="1:3" ht="30" customHeight="1">
      <c r="A38" s="166" t="s">
        <v>684</v>
      </c>
      <c r="B38" s="160" t="s">
        <v>111</v>
      </c>
      <c r="C38" s="45"/>
    </row>
    <row r="39" spans="1:3" ht="15.75" customHeight="1">
      <c r="A39" s="166" t="s">
        <v>675</v>
      </c>
      <c r="B39" s="160" t="s">
        <v>112</v>
      </c>
      <c r="C39" s="45">
        <f>SUM(C42)</f>
        <v>0</v>
      </c>
    </row>
    <row r="40" spans="1:3" ht="16.5" customHeight="1">
      <c r="A40" s="166" t="s">
        <v>677</v>
      </c>
      <c r="B40" s="160" t="s">
        <v>113</v>
      </c>
      <c r="C40" s="45">
        <f>SUM(C42)</f>
        <v>0</v>
      </c>
    </row>
    <row r="41" spans="1:7" ht="16.5" customHeight="1">
      <c r="A41" s="166" t="s">
        <v>679</v>
      </c>
      <c r="B41" s="160" t="s">
        <v>114</v>
      </c>
      <c r="C41" s="45">
        <f>SUM(C42)</f>
        <v>0</v>
      </c>
      <c r="D41" s="178"/>
      <c r="E41" s="178"/>
      <c r="F41" s="178"/>
      <c r="G41" s="178"/>
    </row>
    <row r="42" spans="1:7" ht="29.25" customHeight="1">
      <c r="A42" s="166" t="s">
        <v>681</v>
      </c>
      <c r="B42" s="160" t="s">
        <v>115</v>
      </c>
      <c r="C42" s="45"/>
      <c r="D42" s="178"/>
      <c r="E42" s="178"/>
      <c r="F42" s="178"/>
      <c r="G42" s="178"/>
    </row>
    <row r="43" spans="1:3" ht="47.25" customHeight="1">
      <c r="A43" s="161" t="s">
        <v>637</v>
      </c>
      <c r="B43" s="162" t="s">
        <v>116</v>
      </c>
      <c r="C43" s="163">
        <f>SUM(C44)</f>
        <v>0</v>
      </c>
    </row>
    <row r="44" spans="1:3" ht="31.5">
      <c r="A44" s="164" t="s">
        <v>671</v>
      </c>
      <c r="B44" s="165" t="s">
        <v>117</v>
      </c>
      <c r="C44" s="47">
        <f>SUM(C45)</f>
        <v>0</v>
      </c>
    </row>
    <row r="45" spans="1:3" ht="31.5">
      <c r="A45" s="166" t="s">
        <v>673</v>
      </c>
      <c r="B45" s="160" t="s">
        <v>118</v>
      </c>
      <c r="C45" s="45">
        <f>SUM(C50+C46)</f>
        <v>0</v>
      </c>
    </row>
    <row r="46" spans="1:3" ht="15" customHeight="1">
      <c r="A46" s="166" t="s">
        <v>683</v>
      </c>
      <c r="B46" s="160" t="s">
        <v>119</v>
      </c>
      <c r="C46" s="45">
        <f>SUM(C49)</f>
        <v>0</v>
      </c>
    </row>
    <row r="47" spans="1:3" ht="15" customHeight="1">
      <c r="A47" s="166" t="s">
        <v>79</v>
      </c>
      <c r="B47" s="160" t="s">
        <v>120</v>
      </c>
      <c r="C47" s="45">
        <f>SUM(C49)</f>
        <v>0</v>
      </c>
    </row>
    <row r="48" spans="1:3" ht="15" customHeight="1">
      <c r="A48" s="166" t="s">
        <v>81</v>
      </c>
      <c r="B48" s="160" t="s">
        <v>121</v>
      </c>
      <c r="C48" s="45">
        <f>SUM(C49)</f>
        <v>0</v>
      </c>
    </row>
    <row r="49" spans="1:3" ht="31.5">
      <c r="A49" s="166" t="s">
        <v>684</v>
      </c>
      <c r="B49" s="160" t="s">
        <v>122</v>
      </c>
      <c r="C49" s="45"/>
    </row>
    <row r="50" spans="1:3" ht="15.75" customHeight="1">
      <c r="A50" s="166" t="s">
        <v>675</v>
      </c>
      <c r="B50" s="160" t="s">
        <v>123</v>
      </c>
      <c r="C50" s="45">
        <f>SUM(C53)</f>
        <v>0</v>
      </c>
    </row>
    <row r="51" spans="1:3" ht="15.75" customHeight="1">
      <c r="A51" s="166" t="s">
        <v>677</v>
      </c>
      <c r="B51" s="160" t="s">
        <v>124</v>
      </c>
      <c r="C51" s="45">
        <f>SUM(C53)</f>
        <v>0</v>
      </c>
    </row>
    <row r="52" spans="1:3" ht="15.75" customHeight="1">
      <c r="A52" s="166" t="s">
        <v>679</v>
      </c>
      <c r="B52" s="160" t="s">
        <v>125</v>
      </c>
      <c r="C52" s="45">
        <f>SUM(C53)</f>
        <v>0</v>
      </c>
    </row>
    <row r="53" spans="1:3" ht="31.5">
      <c r="A53" s="166" t="s">
        <v>681</v>
      </c>
      <c r="B53" s="160" t="s">
        <v>126</v>
      </c>
      <c r="C53" s="45"/>
    </row>
    <row r="54" spans="1:3" ht="61.5" customHeight="1">
      <c r="A54" s="161" t="s">
        <v>641</v>
      </c>
      <c r="B54" s="162" t="s">
        <v>127</v>
      </c>
      <c r="C54" s="163">
        <f>SUM(C55)</f>
        <v>0</v>
      </c>
    </row>
    <row r="55" spans="1:3" ht="31.5">
      <c r="A55" s="164" t="s">
        <v>671</v>
      </c>
      <c r="B55" s="165" t="s">
        <v>128</v>
      </c>
      <c r="C55" s="47">
        <f>SUM(C56)</f>
        <v>0</v>
      </c>
    </row>
    <row r="56" spans="1:3" ht="31.5">
      <c r="A56" s="166" t="s">
        <v>673</v>
      </c>
      <c r="B56" s="160" t="s">
        <v>129</v>
      </c>
      <c r="C56" s="45">
        <f>SUM(C61+C57)</f>
        <v>0</v>
      </c>
    </row>
    <row r="57" spans="1:3" ht="15" customHeight="1">
      <c r="A57" s="166" t="s">
        <v>683</v>
      </c>
      <c r="B57" s="160" t="s">
        <v>130</v>
      </c>
      <c r="C57" s="45">
        <f>SUM(C60)</f>
        <v>0</v>
      </c>
    </row>
    <row r="58" spans="1:3" ht="15" customHeight="1">
      <c r="A58" s="166" t="s">
        <v>79</v>
      </c>
      <c r="B58" s="160" t="s">
        <v>131</v>
      </c>
      <c r="C58" s="45">
        <f>SUM(C60)</f>
        <v>0</v>
      </c>
    </row>
    <row r="59" spans="1:3" ht="15" customHeight="1">
      <c r="A59" s="166" t="s">
        <v>81</v>
      </c>
      <c r="B59" s="160" t="s">
        <v>132</v>
      </c>
      <c r="C59" s="45">
        <f>SUM(C60)</f>
        <v>0</v>
      </c>
    </row>
    <row r="60" spans="1:3" ht="31.5">
      <c r="A60" s="166" t="s">
        <v>684</v>
      </c>
      <c r="B60" s="160" t="s">
        <v>133</v>
      </c>
      <c r="C60" s="45"/>
    </row>
    <row r="61" spans="1:3" ht="15.75" customHeight="1">
      <c r="A61" s="166" t="s">
        <v>675</v>
      </c>
      <c r="B61" s="160" t="s">
        <v>134</v>
      </c>
      <c r="C61" s="45">
        <f>SUM(C64)</f>
        <v>0</v>
      </c>
    </row>
    <row r="62" spans="1:3" ht="15.75" customHeight="1">
      <c r="A62" s="166" t="s">
        <v>677</v>
      </c>
      <c r="B62" s="160" t="s">
        <v>135</v>
      </c>
      <c r="C62" s="45">
        <f>SUM(C64)</f>
        <v>0</v>
      </c>
    </row>
    <row r="63" spans="1:3" ht="15.75" customHeight="1">
      <c r="A63" s="166" t="s">
        <v>679</v>
      </c>
      <c r="B63" s="160" t="s">
        <v>136</v>
      </c>
      <c r="C63" s="45">
        <f>SUM(C64)</f>
        <v>0</v>
      </c>
    </row>
    <row r="64" spans="1:3" ht="28.5" customHeight="1">
      <c r="A64" s="166" t="s">
        <v>681</v>
      </c>
      <c r="B64" s="160" t="s">
        <v>137</v>
      </c>
      <c r="C64" s="45"/>
    </row>
    <row r="65" spans="1:3" ht="21" customHeight="1">
      <c r="A65" s="161" t="s">
        <v>138</v>
      </c>
      <c r="B65" s="162" t="s">
        <v>139</v>
      </c>
      <c r="C65" s="163">
        <f>SUM(C66)</f>
        <v>0</v>
      </c>
    </row>
    <row r="66" spans="1:3" ht="31.5">
      <c r="A66" s="164" t="s">
        <v>671</v>
      </c>
      <c r="B66" s="165" t="s">
        <v>140</v>
      </c>
      <c r="C66" s="47">
        <f>SUM(C67)</f>
        <v>0</v>
      </c>
    </row>
    <row r="67" spans="1:3" ht="31.5">
      <c r="A67" s="166" t="s">
        <v>673</v>
      </c>
      <c r="B67" s="160" t="s">
        <v>141</v>
      </c>
      <c r="C67" s="45">
        <f>SUM(C72+C68)</f>
        <v>0</v>
      </c>
    </row>
    <row r="68" spans="1:3" ht="16.5" customHeight="1">
      <c r="A68" s="166" t="s">
        <v>683</v>
      </c>
      <c r="B68" s="160" t="s">
        <v>142</v>
      </c>
      <c r="C68" s="45">
        <f>SUM(C71)</f>
        <v>0</v>
      </c>
    </row>
    <row r="69" spans="1:3" ht="14.25" customHeight="1">
      <c r="A69" s="166" t="s">
        <v>79</v>
      </c>
      <c r="B69" s="160" t="s">
        <v>143</v>
      </c>
      <c r="C69" s="45">
        <f>SUM(C71)</f>
        <v>0</v>
      </c>
    </row>
    <row r="70" spans="1:3" ht="13.5" customHeight="1">
      <c r="A70" s="166" t="s">
        <v>81</v>
      </c>
      <c r="B70" s="160" t="s">
        <v>144</v>
      </c>
      <c r="C70" s="45">
        <f>SUM(C71)</f>
        <v>0</v>
      </c>
    </row>
    <row r="71" spans="1:3" ht="31.5">
      <c r="A71" s="166" t="s">
        <v>684</v>
      </c>
      <c r="B71" s="160" t="s">
        <v>145</v>
      </c>
      <c r="C71" s="45"/>
    </row>
    <row r="72" spans="1:3" ht="17.25" customHeight="1">
      <c r="A72" s="166" t="s">
        <v>675</v>
      </c>
      <c r="B72" s="160" t="s">
        <v>146</v>
      </c>
      <c r="C72" s="45">
        <f>SUM(C75)</f>
        <v>0</v>
      </c>
    </row>
    <row r="73" spans="1:3" ht="17.25" customHeight="1">
      <c r="A73" s="166" t="s">
        <v>677</v>
      </c>
      <c r="B73" s="160" t="s">
        <v>147</v>
      </c>
      <c r="C73" s="45">
        <f>SUM(C75)</f>
        <v>0</v>
      </c>
    </row>
    <row r="74" spans="1:3" ht="17.25" customHeight="1">
      <c r="A74" s="166" t="s">
        <v>679</v>
      </c>
      <c r="B74" s="160" t="s">
        <v>148</v>
      </c>
      <c r="C74" s="45">
        <f>SUM(C75)</f>
        <v>0</v>
      </c>
    </row>
    <row r="75" spans="1:3" ht="31.5">
      <c r="A75" s="166" t="s">
        <v>681</v>
      </c>
      <c r="B75" s="160" t="s">
        <v>149</v>
      </c>
      <c r="C75" s="45"/>
    </row>
    <row r="76" spans="1:3" ht="47.25" customHeight="1">
      <c r="A76" s="161" t="s">
        <v>647</v>
      </c>
      <c r="B76" s="162" t="s">
        <v>150</v>
      </c>
      <c r="C76" s="163">
        <f>SUM(C77)</f>
        <v>0</v>
      </c>
    </row>
    <row r="77" spans="1:3" ht="31.5">
      <c r="A77" s="164" t="s">
        <v>671</v>
      </c>
      <c r="B77" s="165" t="s">
        <v>151</v>
      </c>
      <c r="C77" s="47">
        <f>SUM(C78)</f>
        <v>0</v>
      </c>
    </row>
    <row r="78" spans="1:3" ht="31.5">
      <c r="A78" s="166" t="s">
        <v>673</v>
      </c>
      <c r="B78" s="160" t="s">
        <v>152</v>
      </c>
      <c r="C78" s="45">
        <f>SUM(C83+C79)</f>
        <v>0</v>
      </c>
    </row>
    <row r="79" spans="1:3" ht="15.75" customHeight="1">
      <c r="A79" s="166" t="s">
        <v>683</v>
      </c>
      <c r="B79" s="160" t="s">
        <v>153</v>
      </c>
      <c r="C79" s="45">
        <f>SUM(C82)</f>
        <v>0</v>
      </c>
    </row>
    <row r="80" spans="1:3" ht="18" customHeight="1">
      <c r="A80" s="166" t="s">
        <v>79</v>
      </c>
      <c r="B80" s="160" t="s">
        <v>154</v>
      </c>
      <c r="C80" s="45">
        <f>SUM(C82)</f>
        <v>0</v>
      </c>
    </row>
    <row r="81" spans="1:3" ht="18" customHeight="1">
      <c r="A81" s="166" t="s">
        <v>81</v>
      </c>
      <c r="B81" s="160" t="s">
        <v>155</v>
      </c>
      <c r="C81" s="45">
        <f>SUM(C82)</f>
        <v>0</v>
      </c>
    </row>
    <row r="82" spans="1:3" ht="31.5">
      <c r="A82" s="166" t="s">
        <v>684</v>
      </c>
      <c r="B82" s="160" t="s">
        <v>156</v>
      </c>
      <c r="C82" s="45"/>
    </row>
    <row r="83" spans="1:3" ht="17.25" customHeight="1">
      <c r="A83" s="166" t="s">
        <v>675</v>
      </c>
      <c r="B83" s="160" t="s">
        <v>157</v>
      </c>
      <c r="C83" s="45">
        <f>SUM(C86)</f>
        <v>0</v>
      </c>
    </row>
    <row r="84" spans="1:3" ht="17.25" customHeight="1">
      <c r="A84" s="166" t="s">
        <v>677</v>
      </c>
      <c r="B84" s="160" t="s">
        <v>158</v>
      </c>
      <c r="C84" s="45">
        <f>SUM(C86)</f>
        <v>0</v>
      </c>
    </row>
    <row r="85" spans="1:3" ht="17.25" customHeight="1">
      <c r="A85" s="166" t="s">
        <v>679</v>
      </c>
      <c r="B85" s="160" t="s">
        <v>159</v>
      </c>
      <c r="C85" s="45">
        <f>SUM(C86)</f>
        <v>0</v>
      </c>
    </row>
    <row r="86" spans="1:3" ht="30" customHeight="1">
      <c r="A86" s="166" t="s">
        <v>681</v>
      </c>
      <c r="B86" s="160" t="s">
        <v>160</v>
      </c>
      <c r="C86" s="45"/>
    </row>
    <row r="87" spans="1:3" ht="30" customHeight="1">
      <c r="A87" s="161" t="s">
        <v>649</v>
      </c>
      <c r="B87" s="162" t="s">
        <v>161</v>
      </c>
      <c r="C87" s="163">
        <f>SUM(C88)</f>
        <v>0</v>
      </c>
    </row>
    <row r="88" spans="1:3" ht="31.5">
      <c r="A88" s="164" t="s">
        <v>671</v>
      </c>
      <c r="B88" s="165" t="s">
        <v>162</v>
      </c>
      <c r="C88" s="47">
        <f>SUM(C89)</f>
        <v>0</v>
      </c>
    </row>
    <row r="89" spans="1:3" ht="31.5">
      <c r="A89" s="166" t="s">
        <v>673</v>
      </c>
      <c r="B89" s="160" t="s">
        <v>163</v>
      </c>
      <c r="C89" s="45">
        <f>SUM(C94+C90)</f>
        <v>0</v>
      </c>
    </row>
    <row r="90" spans="1:3" ht="16.5">
      <c r="A90" s="166" t="s">
        <v>683</v>
      </c>
      <c r="B90" s="160" t="s">
        <v>164</v>
      </c>
      <c r="C90" s="45">
        <f>SUM(C93)</f>
        <v>0</v>
      </c>
    </row>
    <row r="91" spans="1:3" ht="16.5">
      <c r="A91" s="166" t="s">
        <v>79</v>
      </c>
      <c r="B91" s="160" t="s">
        <v>165</v>
      </c>
      <c r="C91" s="45">
        <f>SUM(C93)</f>
        <v>0</v>
      </c>
    </row>
    <row r="92" spans="1:3" ht="16.5">
      <c r="A92" s="166" t="s">
        <v>81</v>
      </c>
      <c r="B92" s="160" t="s">
        <v>166</v>
      </c>
      <c r="C92" s="45">
        <f>SUM(C93)</f>
        <v>0</v>
      </c>
    </row>
    <row r="93" spans="1:3" ht="31.5">
      <c r="A93" s="166" t="s">
        <v>684</v>
      </c>
      <c r="B93" s="160" t="s">
        <v>167</v>
      </c>
      <c r="C93" s="45"/>
    </row>
    <row r="94" spans="1:3" ht="15.75" customHeight="1">
      <c r="A94" s="166" t="s">
        <v>675</v>
      </c>
      <c r="B94" s="160" t="s">
        <v>168</v>
      </c>
      <c r="C94" s="45">
        <f>SUM(C97)</f>
        <v>0</v>
      </c>
    </row>
    <row r="95" spans="1:3" ht="15.75" customHeight="1">
      <c r="A95" s="166" t="s">
        <v>677</v>
      </c>
      <c r="B95" s="160" t="s">
        <v>169</v>
      </c>
      <c r="C95" s="45">
        <f>SUM(C97)</f>
        <v>0</v>
      </c>
    </row>
    <row r="96" spans="1:3" ht="15.75" customHeight="1">
      <c r="A96" s="166" t="s">
        <v>679</v>
      </c>
      <c r="B96" s="160" t="s">
        <v>170</v>
      </c>
      <c r="C96" s="45">
        <f>SUM(C97)</f>
        <v>0</v>
      </c>
    </row>
    <row r="97" spans="1:3" ht="29.25" customHeight="1">
      <c r="A97" s="166" t="s">
        <v>681</v>
      </c>
      <c r="B97" s="160" t="s">
        <v>171</v>
      </c>
      <c r="C97" s="45"/>
    </row>
    <row r="98" spans="1:3" ht="20.25" customHeight="1">
      <c r="A98" s="161" t="s">
        <v>651</v>
      </c>
      <c r="B98" s="162" t="s">
        <v>172</v>
      </c>
      <c r="C98" s="163">
        <f>SUM(C99)</f>
        <v>0</v>
      </c>
    </row>
    <row r="99" spans="1:3" ht="29.25" customHeight="1">
      <c r="A99" s="164" t="s">
        <v>671</v>
      </c>
      <c r="B99" s="165" t="s">
        <v>173</v>
      </c>
      <c r="C99" s="47">
        <f>SUM(C100)</f>
        <v>0</v>
      </c>
    </row>
    <row r="100" spans="1:3" ht="29.25" customHeight="1">
      <c r="A100" s="166" t="s">
        <v>673</v>
      </c>
      <c r="B100" s="160" t="s">
        <v>174</v>
      </c>
      <c r="C100" s="45">
        <f>SUM(C105+C101)</f>
        <v>0</v>
      </c>
    </row>
    <row r="101" spans="1:3" ht="15" customHeight="1">
      <c r="A101" s="166" t="s">
        <v>683</v>
      </c>
      <c r="B101" s="160" t="s">
        <v>175</v>
      </c>
      <c r="C101" s="45">
        <f>SUM(C104)</f>
        <v>0</v>
      </c>
    </row>
    <row r="102" spans="1:3" ht="15" customHeight="1">
      <c r="A102" s="166" t="s">
        <v>79</v>
      </c>
      <c r="B102" s="160" t="s">
        <v>176</v>
      </c>
      <c r="C102" s="45">
        <f>SUM(C104)</f>
        <v>0</v>
      </c>
    </row>
    <row r="103" spans="1:3" ht="15" customHeight="1">
      <c r="A103" s="166" t="s">
        <v>81</v>
      </c>
      <c r="B103" s="160" t="s">
        <v>177</v>
      </c>
      <c r="C103" s="45">
        <f>SUM(C104)</f>
        <v>0</v>
      </c>
    </row>
    <row r="104" spans="1:3" ht="29.25" customHeight="1">
      <c r="A104" s="166" t="s">
        <v>684</v>
      </c>
      <c r="B104" s="160" t="s">
        <v>178</v>
      </c>
      <c r="C104" s="45"/>
    </row>
    <row r="105" spans="1:3" ht="18" customHeight="1">
      <c r="A105" s="166" t="s">
        <v>675</v>
      </c>
      <c r="B105" s="160" t="s">
        <v>179</v>
      </c>
      <c r="C105" s="45">
        <f>SUM(C108)</f>
        <v>0</v>
      </c>
    </row>
    <row r="106" spans="1:3" ht="15.75" customHeight="1">
      <c r="A106" s="166" t="s">
        <v>677</v>
      </c>
      <c r="B106" s="160" t="s">
        <v>180</v>
      </c>
      <c r="C106" s="45">
        <f>SUM(C108)</f>
        <v>0</v>
      </c>
    </row>
    <row r="107" spans="1:3" ht="16.5" customHeight="1">
      <c r="A107" s="166" t="s">
        <v>679</v>
      </c>
      <c r="B107" s="160" t="s">
        <v>181</v>
      </c>
      <c r="C107" s="45">
        <f>SUM(C108)</f>
        <v>0</v>
      </c>
    </row>
    <row r="108" spans="1:3" ht="27.75" customHeight="1">
      <c r="A108" s="166" t="s">
        <v>681</v>
      </c>
      <c r="B108" s="160" t="s">
        <v>182</v>
      </c>
      <c r="C108" s="45"/>
    </row>
    <row r="109" spans="1:5" ht="29.25" customHeight="1">
      <c r="A109" s="169"/>
      <c r="B109" s="170"/>
      <c r="C109" s="171">
        <f>SUM(C101+C90+C79+C68+C57+C46+C35+C24+C13)</f>
        <v>0</v>
      </c>
      <c r="D109" s="180">
        <v>-424677.9</v>
      </c>
      <c r="E109" s="180">
        <f>SUM(D109-C109)</f>
        <v>-424677.9</v>
      </c>
    </row>
    <row r="110" spans="1:5" ht="29.25" customHeight="1">
      <c r="A110" s="169"/>
      <c r="B110" s="170"/>
      <c r="C110" s="171">
        <f>SUM(C105+C94+C83+C72+C61+C50+C39+C28+C17)</f>
        <v>0</v>
      </c>
      <c r="D110" s="180">
        <v>482891.8</v>
      </c>
      <c r="E110" s="180">
        <f>SUM(D110-C110)</f>
        <v>482891.8</v>
      </c>
    </row>
    <row r="111" spans="1:5" ht="23.25" customHeight="1">
      <c r="A111" s="169"/>
      <c r="B111" s="172">
        <f>SUM(C98+C87+C76+C65+C54+C43+C32+C21+C10)</f>
        <v>0</v>
      </c>
      <c r="C111" s="171">
        <f>SUM(C109:C110)</f>
        <v>0</v>
      </c>
      <c r="D111" s="180">
        <v>58213.9</v>
      </c>
      <c r="E111" s="180"/>
    </row>
    <row r="112" spans="1:3" ht="29.25" customHeight="1">
      <c r="A112" s="169"/>
      <c r="B112" s="170"/>
      <c r="C112" s="173"/>
    </row>
    <row r="113" spans="1:3" ht="29.25" customHeight="1">
      <c r="A113" s="169"/>
      <c r="B113" s="170"/>
      <c r="C113" s="173"/>
    </row>
    <row r="114" spans="1:3" ht="29.25" customHeight="1">
      <c r="A114" s="169"/>
      <c r="B114" s="170"/>
      <c r="C114" s="173"/>
    </row>
    <row r="115" spans="1:3" ht="29.25" customHeight="1">
      <c r="A115" s="169"/>
      <c r="B115" s="170"/>
      <c r="C115" s="173"/>
    </row>
    <row r="116" spans="1:3" ht="29.25" customHeight="1">
      <c r="A116" s="169"/>
      <c r="B116" s="170"/>
      <c r="C116" s="173"/>
    </row>
    <row r="117" spans="1:3" ht="29.25" customHeight="1">
      <c r="A117" s="169"/>
      <c r="B117" s="170"/>
      <c r="C117" s="173"/>
    </row>
    <row r="118" spans="1:3" ht="29.25" customHeight="1">
      <c r="A118" s="169"/>
      <c r="B118" s="170"/>
      <c r="C118" s="173"/>
    </row>
    <row r="119" spans="1:3" ht="29.25" customHeight="1">
      <c r="A119" s="169"/>
      <c r="B119" s="170"/>
      <c r="C119" s="173"/>
    </row>
    <row r="120" spans="1:3" ht="29.25" customHeight="1">
      <c r="A120" s="169"/>
      <c r="B120" s="170"/>
      <c r="C120" s="173"/>
    </row>
    <row r="121" spans="1:3" ht="16.5">
      <c r="A121" s="174"/>
      <c r="B121" s="175"/>
      <c r="C121" s="174"/>
    </row>
    <row r="122" spans="1:3" ht="16.5">
      <c r="A122" s="174"/>
      <c r="B122" s="175"/>
      <c r="C122" s="174"/>
    </row>
    <row r="123" spans="1:3" ht="16.5">
      <c r="A123" s="174"/>
      <c r="B123" s="175"/>
      <c r="C123" s="174"/>
    </row>
    <row r="124" spans="1:3" ht="16.5">
      <c r="A124" s="174"/>
      <c r="B124" s="175"/>
      <c r="C124" s="174"/>
    </row>
    <row r="125" spans="1:3" ht="16.5">
      <c r="A125" s="174"/>
      <c r="B125" s="175"/>
      <c r="C125" s="174"/>
    </row>
    <row r="126" spans="1:3" ht="16.5">
      <c r="A126" s="174"/>
      <c r="B126" s="175"/>
      <c r="C126" s="174"/>
    </row>
    <row r="127" spans="1:3" ht="16.5">
      <c r="A127" s="174"/>
      <c r="B127" s="175"/>
      <c r="C127" s="174"/>
    </row>
    <row r="128" spans="1:3" ht="16.5">
      <c r="A128" s="174"/>
      <c r="B128" s="175"/>
      <c r="C128" s="174"/>
    </row>
    <row r="129" spans="1:3" ht="16.5">
      <c r="A129" s="174"/>
      <c r="B129" s="175"/>
      <c r="C129" s="174"/>
    </row>
    <row r="130" spans="1:3" ht="16.5">
      <c r="A130" s="174"/>
      <c r="B130" s="175"/>
      <c r="C130" s="174"/>
    </row>
    <row r="131" spans="1:3" ht="16.5">
      <c r="A131" s="174"/>
      <c r="B131" s="175"/>
      <c r="C131" s="174"/>
    </row>
    <row r="132" spans="1:3" ht="16.5">
      <c r="A132" s="174"/>
      <c r="B132" s="175"/>
      <c r="C132" s="174"/>
    </row>
    <row r="133" spans="1:3" ht="16.5">
      <c r="A133" s="174"/>
      <c r="B133" s="175"/>
      <c r="C133" s="174"/>
    </row>
    <row r="134" spans="1:3" ht="16.5">
      <c r="A134" s="174"/>
      <c r="B134" s="175"/>
      <c r="C134" s="174"/>
    </row>
    <row r="135" spans="1:3" ht="16.5">
      <c r="A135" s="174"/>
      <c r="B135" s="175"/>
      <c r="C135" s="174"/>
    </row>
    <row r="136" spans="1:3" ht="16.5">
      <c r="A136" s="174"/>
      <c r="B136" s="175"/>
      <c r="C136" s="174"/>
    </row>
    <row r="137" spans="1:3" ht="16.5">
      <c r="A137" s="174"/>
      <c r="B137" s="175"/>
      <c r="C137" s="174"/>
    </row>
    <row r="138" spans="1:3" ht="16.5">
      <c r="A138" s="174"/>
      <c r="B138" s="175"/>
      <c r="C138" s="174"/>
    </row>
    <row r="139" spans="1:3" ht="16.5">
      <c r="A139" s="174"/>
      <c r="B139" s="175"/>
      <c r="C139" s="174"/>
    </row>
    <row r="140" spans="1:3" ht="16.5">
      <c r="A140" s="174"/>
      <c r="B140" s="175"/>
      <c r="C140" s="174"/>
    </row>
    <row r="141" spans="1:3" ht="16.5">
      <c r="A141" s="174"/>
      <c r="B141" s="175"/>
      <c r="C141" s="174"/>
    </row>
    <row r="142" spans="1:3" ht="16.5">
      <c r="A142" s="174"/>
      <c r="B142" s="175"/>
      <c r="C142" s="174"/>
    </row>
    <row r="143" spans="1:3" ht="16.5">
      <c r="A143" s="174"/>
      <c r="B143" s="175"/>
      <c r="C143" s="174"/>
    </row>
    <row r="144" spans="1:3" ht="16.5">
      <c r="A144" s="174"/>
      <c r="B144" s="175"/>
      <c r="C144" s="174"/>
    </row>
    <row r="145" spans="1:3" ht="16.5">
      <c r="A145" s="174"/>
      <c r="B145" s="175"/>
      <c r="C145" s="174"/>
    </row>
    <row r="146" spans="1:3" ht="16.5">
      <c r="A146" s="174"/>
      <c r="B146" s="175"/>
      <c r="C146" s="174"/>
    </row>
    <row r="147" spans="1:3" ht="16.5">
      <c r="A147" s="174"/>
      <c r="B147" s="175"/>
      <c r="C147" s="174"/>
    </row>
    <row r="148" spans="1:3" ht="16.5">
      <c r="A148" s="174"/>
      <c r="B148" s="175"/>
      <c r="C148" s="174"/>
    </row>
    <row r="149" spans="1:3" ht="16.5">
      <c r="A149" s="174"/>
      <c r="B149" s="175"/>
      <c r="C149" s="174"/>
    </row>
    <row r="150" spans="1:3" ht="16.5">
      <c r="A150" s="174"/>
      <c r="B150" s="175"/>
      <c r="C150" s="174"/>
    </row>
    <row r="151" spans="1:3" ht="16.5">
      <c r="A151" s="174"/>
      <c r="B151" s="175"/>
      <c r="C151" s="174"/>
    </row>
    <row r="152" spans="1:3" ht="16.5">
      <c r="A152" s="174"/>
      <c r="B152" s="175"/>
      <c r="C152" s="174"/>
    </row>
    <row r="153" spans="1:3" ht="16.5">
      <c r="A153" s="174"/>
      <c r="B153" s="175"/>
      <c r="C153" s="174"/>
    </row>
    <row r="154" spans="1:3" ht="16.5">
      <c r="A154" s="174"/>
      <c r="B154" s="175"/>
      <c r="C154" s="174"/>
    </row>
    <row r="155" spans="1:3" ht="16.5">
      <c r="A155" s="174"/>
      <c r="B155" s="175"/>
      <c r="C155" s="174"/>
    </row>
    <row r="156" spans="1:3" ht="16.5">
      <c r="A156" s="174"/>
      <c r="B156" s="175"/>
      <c r="C156" s="174"/>
    </row>
    <row r="157" spans="1:3" ht="16.5">
      <c r="A157" s="174"/>
      <c r="B157" s="175"/>
      <c r="C157" s="174"/>
    </row>
    <row r="158" spans="1:3" ht="16.5">
      <c r="A158" s="174"/>
      <c r="B158" s="175"/>
      <c r="C158" s="174"/>
    </row>
    <row r="159" spans="1:3" ht="16.5">
      <c r="A159" s="174"/>
      <c r="B159" s="175"/>
      <c r="C159" s="174"/>
    </row>
    <row r="160" spans="1:3" ht="16.5">
      <c r="A160" s="174"/>
      <c r="B160" s="175"/>
      <c r="C160" s="174"/>
    </row>
    <row r="161" spans="1:3" ht="16.5">
      <c r="A161" s="174"/>
      <c r="B161" s="175"/>
      <c r="C161" s="174"/>
    </row>
    <row r="162" spans="1:3" ht="16.5">
      <c r="A162" s="174"/>
      <c r="B162" s="175"/>
      <c r="C162" s="174"/>
    </row>
    <row r="163" spans="1:3" ht="16.5">
      <c r="A163" s="174"/>
      <c r="B163" s="175"/>
      <c r="C163" s="174"/>
    </row>
    <row r="164" spans="1:3" ht="16.5">
      <c r="A164" s="174"/>
      <c r="B164" s="175"/>
      <c r="C164" s="174"/>
    </row>
    <row r="165" spans="1:3" ht="16.5">
      <c r="A165" s="174"/>
      <c r="B165" s="175"/>
      <c r="C165" s="174"/>
    </row>
    <row r="166" spans="1:3" ht="16.5">
      <c r="A166" s="174"/>
      <c r="B166" s="175"/>
      <c r="C166" s="174"/>
    </row>
    <row r="167" spans="1:3" ht="16.5">
      <c r="A167" s="174"/>
      <c r="B167" s="175"/>
      <c r="C167" s="174"/>
    </row>
    <row r="168" spans="1:3" ht="16.5">
      <c r="A168" s="174"/>
      <c r="B168" s="175"/>
      <c r="C168" s="174"/>
    </row>
    <row r="169" spans="1:3" ht="16.5">
      <c r="A169" s="174"/>
      <c r="B169" s="175"/>
      <c r="C169" s="174"/>
    </row>
    <row r="170" spans="1:3" ht="16.5">
      <c r="A170" s="174"/>
      <c r="B170" s="175"/>
      <c r="C170" s="174"/>
    </row>
    <row r="171" spans="1:3" ht="16.5">
      <c r="A171" s="174"/>
      <c r="B171" s="175"/>
      <c r="C171" s="174"/>
    </row>
    <row r="172" spans="1:3" ht="16.5">
      <c r="A172" s="174"/>
      <c r="B172" s="175"/>
      <c r="C172" s="174"/>
    </row>
    <row r="173" spans="1:3" ht="16.5">
      <c r="A173" s="174"/>
      <c r="B173" s="175"/>
      <c r="C173" s="174"/>
    </row>
    <row r="174" spans="1:3" ht="16.5">
      <c r="A174" s="174"/>
      <c r="B174" s="175"/>
      <c r="C174" s="174"/>
    </row>
    <row r="175" spans="1:3" ht="16.5">
      <c r="A175" s="174"/>
      <c r="B175" s="175"/>
      <c r="C175" s="174"/>
    </row>
    <row r="176" spans="1:3" ht="16.5">
      <c r="A176" s="174"/>
      <c r="B176" s="175"/>
      <c r="C176" s="174"/>
    </row>
    <row r="177" spans="1:3" ht="16.5">
      <c r="A177" s="174"/>
      <c r="B177" s="175"/>
      <c r="C177" s="174"/>
    </row>
    <row r="178" spans="1:3" ht="16.5">
      <c r="A178" s="174"/>
      <c r="B178" s="175"/>
      <c r="C178" s="174"/>
    </row>
    <row r="179" spans="1:3" ht="16.5">
      <c r="A179" s="174"/>
      <c r="B179" s="175"/>
      <c r="C179" s="174"/>
    </row>
    <row r="180" spans="1:3" ht="16.5">
      <c r="A180" s="174"/>
      <c r="B180" s="175"/>
      <c r="C180" s="174"/>
    </row>
    <row r="181" spans="1:3" ht="16.5">
      <c r="A181" s="174"/>
      <c r="B181" s="175"/>
      <c r="C181" s="174"/>
    </row>
    <row r="182" spans="1:3" ht="16.5">
      <c r="A182" s="174"/>
      <c r="B182" s="175"/>
      <c r="C182" s="174"/>
    </row>
    <row r="183" spans="1:3" ht="16.5">
      <c r="A183" s="174"/>
      <c r="B183" s="175"/>
      <c r="C183" s="174"/>
    </row>
    <row r="184" spans="1:3" ht="16.5">
      <c r="A184" s="174"/>
      <c r="B184" s="175"/>
      <c r="C184" s="174"/>
    </row>
    <row r="185" spans="1:3" ht="16.5">
      <c r="A185" s="174"/>
      <c r="B185" s="175"/>
      <c r="C185" s="174"/>
    </row>
    <row r="186" spans="1:3" ht="16.5">
      <c r="A186" s="174"/>
      <c r="B186" s="175"/>
      <c r="C186" s="174"/>
    </row>
    <row r="187" spans="1:3" ht="16.5">
      <c r="A187" s="174"/>
      <c r="B187" s="175"/>
      <c r="C187" s="174"/>
    </row>
    <row r="188" spans="1:3" ht="16.5">
      <c r="A188" s="174"/>
      <c r="B188" s="175"/>
      <c r="C188" s="174"/>
    </row>
    <row r="189" spans="1:3" ht="16.5">
      <c r="A189" s="174"/>
      <c r="B189" s="175"/>
      <c r="C189" s="174"/>
    </row>
    <row r="190" spans="1:3" ht="16.5">
      <c r="A190" s="174"/>
      <c r="B190" s="175"/>
      <c r="C190" s="174"/>
    </row>
    <row r="191" spans="1:3" ht="16.5">
      <c r="A191" s="174"/>
      <c r="B191" s="175"/>
      <c r="C191" s="174"/>
    </row>
    <row r="192" spans="1:3" ht="16.5">
      <c r="A192" s="174"/>
      <c r="B192" s="175"/>
      <c r="C192" s="174"/>
    </row>
    <row r="193" spans="1:3" ht="16.5">
      <c r="A193" s="174"/>
      <c r="B193" s="175"/>
      <c r="C193" s="174"/>
    </row>
    <row r="194" spans="1:3" ht="16.5">
      <c r="A194" s="174"/>
      <c r="B194" s="175"/>
      <c r="C194" s="174"/>
    </row>
    <row r="195" spans="1:3" ht="16.5">
      <c r="A195" s="174"/>
      <c r="B195" s="175"/>
      <c r="C195" s="174"/>
    </row>
    <row r="196" spans="1:3" ht="16.5">
      <c r="A196" s="174"/>
      <c r="B196" s="175"/>
      <c r="C196" s="174"/>
    </row>
    <row r="197" spans="1:3" ht="16.5">
      <c r="A197" s="174"/>
      <c r="B197" s="175"/>
      <c r="C197" s="174"/>
    </row>
    <row r="198" spans="1:3" ht="16.5">
      <c r="A198" s="174"/>
      <c r="B198" s="175"/>
      <c r="C198" s="174"/>
    </row>
    <row r="199" spans="1:3" ht="16.5">
      <c r="A199" s="174"/>
      <c r="B199" s="175"/>
      <c r="C199" s="174"/>
    </row>
    <row r="200" spans="1:3" ht="16.5">
      <c r="A200" s="174"/>
      <c r="B200" s="175"/>
      <c r="C200" s="174"/>
    </row>
    <row r="201" spans="1:3" ht="16.5">
      <c r="A201" s="174"/>
      <c r="B201" s="175"/>
      <c r="C201" s="174"/>
    </row>
    <row r="202" spans="1:3" ht="16.5">
      <c r="A202" s="174"/>
      <c r="B202" s="175"/>
      <c r="C202" s="174"/>
    </row>
    <row r="203" spans="1:3" ht="16.5">
      <c r="A203" s="174"/>
      <c r="B203" s="175"/>
      <c r="C203" s="174"/>
    </row>
    <row r="204" spans="1:3" ht="16.5">
      <c r="A204" s="174"/>
      <c r="B204" s="175"/>
      <c r="C204" s="174"/>
    </row>
    <row r="205" spans="1:3" ht="16.5">
      <c r="A205" s="174"/>
      <c r="B205" s="175"/>
      <c r="C205" s="174"/>
    </row>
    <row r="206" spans="1:3" ht="16.5">
      <c r="A206" s="174"/>
      <c r="B206" s="175"/>
      <c r="C206" s="174"/>
    </row>
    <row r="207" spans="1:3" ht="16.5">
      <c r="A207" s="174"/>
      <c r="B207" s="175"/>
      <c r="C207" s="174"/>
    </row>
    <row r="208" spans="1:3" ht="16.5">
      <c r="A208" s="174"/>
      <c r="B208" s="175"/>
      <c r="C208" s="174"/>
    </row>
    <row r="209" spans="1:3" ht="16.5">
      <c r="A209" s="174"/>
      <c r="B209" s="175"/>
      <c r="C209" s="174"/>
    </row>
    <row r="210" spans="1:3" ht="16.5">
      <c r="A210" s="174"/>
      <c r="B210" s="175"/>
      <c r="C210" s="174"/>
    </row>
    <row r="211" spans="1:3" ht="16.5">
      <c r="A211" s="174"/>
      <c r="B211" s="175"/>
      <c r="C211" s="174"/>
    </row>
    <row r="212" spans="1:3" ht="16.5">
      <c r="A212" s="174"/>
      <c r="B212" s="175"/>
      <c r="C212" s="174"/>
    </row>
    <row r="213" spans="1:3" ht="16.5">
      <c r="A213" s="174"/>
      <c r="B213" s="175"/>
      <c r="C213" s="174"/>
    </row>
    <row r="214" spans="1:3" ht="16.5">
      <c r="A214" s="174"/>
      <c r="B214" s="175"/>
      <c r="C214" s="174"/>
    </row>
    <row r="215" spans="1:3" ht="16.5">
      <c r="A215" s="174"/>
      <c r="B215" s="175"/>
      <c r="C215" s="174"/>
    </row>
    <row r="216" spans="1:3" ht="16.5">
      <c r="A216" s="174"/>
      <c r="B216" s="175"/>
      <c r="C216" s="174"/>
    </row>
    <row r="217" spans="1:3" ht="16.5">
      <c r="A217" s="174"/>
      <c r="B217" s="175"/>
      <c r="C217" s="174"/>
    </row>
    <row r="218" spans="1:3" ht="16.5">
      <c r="A218" s="174"/>
      <c r="B218" s="175"/>
      <c r="C218" s="174"/>
    </row>
    <row r="219" spans="1:3" ht="16.5">
      <c r="A219" s="174"/>
      <c r="B219" s="175"/>
      <c r="C219" s="174"/>
    </row>
    <row r="220" spans="1:3" ht="16.5">
      <c r="A220" s="174"/>
      <c r="B220" s="175"/>
      <c r="C220" s="174"/>
    </row>
    <row r="221" spans="1:3" ht="16.5">
      <c r="A221" s="174"/>
      <c r="B221" s="175"/>
      <c r="C221" s="174"/>
    </row>
    <row r="222" spans="1:3" ht="16.5">
      <c r="A222" s="174"/>
      <c r="B222" s="175"/>
      <c r="C222" s="174"/>
    </row>
    <row r="223" spans="1:3" ht="16.5">
      <c r="A223" s="174"/>
      <c r="B223" s="175"/>
      <c r="C223" s="174"/>
    </row>
    <row r="224" spans="1:3" ht="16.5">
      <c r="A224" s="174"/>
      <c r="B224" s="175"/>
      <c r="C224" s="174"/>
    </row>
    <row r="225" spans="1:3" ht="16.5">
      <c r="A225" s="174"/>
      <c r="B225" s="175"/>
      <c r="C225" s="174"/>
    </row>
    <row r="226" spans="1:3" ht="16.5">
      <c r="A226" s="174"/>
      <c r="B226" s="175"/>
      <c r="C226" s="174"/>
    </row>
    <row r="227" spans="1:3" ht="16.5">
      <c r="A227" s="174"/>
      <c r="B227" s="175"/>
      <c r="C227" s="174"/>
    </row>
    <row r="228" spans="1:3" ht="16.5">
      <c r="A228" s="174"/>
      <c r="B228" s="175"/>
      <c r="C228" s="174"/>
    </row>
    <row r="229" spans="1:3" ht="16.5">
      <c r="A229" s="174"/>
      <c r="B229" s="175"/>
      <c r="C229" s="174"/>
    </row>
    <row r="230" spans="1:3" ht="16.5">
      <c r="A230" s="174"/>
      <c r="B230" s="175"/>
      <c r="C230" s="174"/>
    </row>
    <row r="231" spans="1:3" ht="16.5">
      <c r="A231" s="174"/>
      <c r="B231" s="175"/>
      <c r="C231" s="174"/>
    </row>
    <row r="232" spans="1:3" ht="16.5">
      <c r="A232" s="174"/>
      <c r="B232" s="175"/>
      <c r="C232" s="174"/>
    </row>
    <row r="233" spans="1:3" ht="16.5">
      <c r="A233" s="174"/>
      <c r="B233" s="175"/>
      <c r="C233" s="174"/>
    </row>
    <row r="234" spans="1:3" ht="16.5">
      <c r="A234" s="174"/>
      <c r="B234" s="175"/>
      <c r="C234" s="174"/>
    </row>
    <row r="235" spans="1:3" ht="16.5">
      <c r="A235" s="174"/>
      <c r="B235" s="175"/>
      <c r="C235" s="174"/>
    </row>
    <row r="236" spans="1:3" ht="16.5">
      <c r="A236" s="174"/>
      <c r="B236" s="175"/>
      <c r="C236" s="174"/>
    </row>
    <row r="237" spans="1:3" ht="16.5">
      <c r="A237" s="174"/>
      <c r="B237" s="175"/>
      <c r="C237" s="174"/>
    </row>
    <row r="238" spans="1:3" ht="16.5">
      <c r="A238" s="174"/>
      <c r="B238" s="175"/>
      <c r="C238" s="174"/>
    </row>
    <row r="239" spans="1:3" ht="16.5">
      <c r="A239" s="174"/>
      <c r="B239" s="175"/>
      <c r="C239" s="174"/>
    </row>
    <row r="240" spans="1:3" ht="16.5">
      <c r="A240" s="174"/>
      <c r="B240" s="175"/>
      <c r="C240" s="174"/>
    </row>
    <row r="241" spans="1:3" ht="16.5">
      <c r="A241" s="174"/>
      <c r="B241" s="175"/>
      <c r="C241" s="174"/>
    </row>
    <row r="242" spans="1:3" ht="16.5">
      <c r="A242" s="174"/>
      <c r="B242" s="175"/>
      <c r="C242" s="174"/>
    </row>
    <row r="243" spans="1:3" ht="16.5">
      <c r="A243" s="174"/>
      <c r="B243" s="175"/>
      <c r="C243" s="174"/>
    </row>
    <row r="244" spans="1:3" ht="16.5">
      <c r="A244" s="174"/>
      <c r="B244" s="175"/>
      <c r="C244" s="174"/>
    </row>
    <row r="245" spans="1:3" ht="16.5">
      <c r="A245" s="174"/>
      <c r="B245" s="175"/>
      <c r="C245" s="174"/>
    </row>
    <row r="246" spans="1:3" ht="16.5">
      <c r="A246" s="174"/>
      <c r="B246" s="175"/>
      <c r="C246" s="174"/>
    </row>
    <row r="247" spans="1:3" ht="16.5">
      <c r="A247" s="174"/>
      <c r="B247" s="175"/>
      <c r="C247" s="174"/>
    </row>
    <row r="248" spans="1:3" ht="16.5">
      <c r="A248" s="174"/>
      <c r="B248" s="175"/>
      <c r="C248" s="174"/>
    </row>
    <row r="249" spans="1:3" ht="16.5">
      <c r="A249" s="174"/>
      <c r="B249" s="175"/>
      <c r="C249" s="174"/>
    </row>
    <row r="250" spans="1:3" ht="16.5">
      <c r="A250" s="174"/>
      <c r="B250" s="175"/>
      <c r="C250" s="174"/>
    </row>
    <row r="251" spans="1:3" ht="16.5">
      <c r="A251" s="174"/>
      <c r="B251" s="175"/>
      <c r="C251" s="174"/>
    </row>
    <row r="252" spans="1:3" ht="16.5">
      <c r="A252" s="174"/>
      <c r="B252" s="175"/>
      <c r="C252" s="174"/>
    </row>
    <row r="253" spans="1:3" ht="16.5">
      <c r="A253" s="174"/>
      <c r="B253" s="175"/>
      <c r="C253" s="174"/>
    </row>
    <row r="254" spans="1:3" ht="16.5">
      <c r="A254" s="174"/>
      <c r="B254" s="175"/>
      <c r="C254" s="174"/>
    </row>
    <row r="255" spans="1:3" ht="16.5">
      <c r="A255" s="174"/>
      <c r="B255" s="175"/>
      <c r="C255" s="174"/>
    </row>
    <row r="256" spans="1:3" ht="16.5">
      <c r="A256" s="174"/>
      <c r="B256" s="175"/>
      <c r="C256" s="174"/>
    </row>
    <row r="257" spans="1:3" ht="16.5">
      <c r="A257" s="174"/>
      <c r="B257" s="175"/>
      <c r="C257" s="174"/>
    </row>
    <row r="258" spans="1:3" ht="16.5">
      <c r="A258" s="174"/>
      <c r="B258" s="175"/>
      <c r="C258" s="174"/>
    </row>
    <row r="259" spans="1:3" ht="16.5">
      <c r="A259" s="174"/>
      <c r="B259" s="175"/>
      <c r="C259" s="174"/>
    </row>
    <row r="260" spans="1:3" ht="16.5">
      <c r="A260" s="174"/>
      <c r="B260" s="175"/>
      <c r="C260" s="174"/>
    </row>
    <row r="261" spans="1:3" ht="16.5">
      <c r="A261" s="174"/>
      <c r="B261" s="175"/>
      <c r="C261" s="174"/>
    </row>
    <row r="262" spans="1:3" ht="16.5">
      <c r="A262" s="174"/>
      <c r="B262" s="175"/>
      <c r="C262" s="174"/>
    </row>
    <row r="263" spans="1:3" ht="16.5">
      <c r="A263" s="174"/>
      <c r="B263" s="175"/>
      <c r="C263" s="174"/>
    </row>
    <row r="264" spans="1:3" ht="16.5">
      <c r="A264" s="174"/>
      <c r="B264" s="175"/>
      <c r="C264" s="174"/>
    </row>
    <row r="265" spans="1:3" ht="16.5">
      <c r="A265" s="174"/>
      <c r="B265" s="175"/>
      <c r="C265" s="174"/>
    </row>
    <row r="266" spans="1:3" ht="16.5">
      <c r="A266" s="174"/>
      <c r="B266" s="175"/>
      <c r="C266" s="174"/>
    </row>
    <row r="267" spans="1:3" ht="16.5">
      <c r="A267" s="174"/>
      <c r="B267" s="175"/>
      <c r="C267" s="174"/>
    </row>
    <row r="268" spans="1:3" ht="16.5">
      <c r="A268" s="174"/>
      <c r="B268" s="175"/>
      <c r="C268" s="174"/>
    </row>
    <row r="269" spans="1:3" ht="16.5">
      <c r="A269" s="174"/>
      <c r="B269" s="175"/>
      <c r="C269" s="174"/>
    </row>
    <row r="270" spans="1:3" ht="16.5">
      <c r="A270" s="174"/>
      <c r="B270" s="175"/>
      <c r="C270" s="174"/>
    </row>
    <row r="271" spans="1:3" ht="16.5">
      <c r="A271" s="174"/>
      <c r="B271" s="175"/>
      <c r="C271" s="174"/>
    </row>
    <row r="272" spans="1:3" ht="16.5">
      <c r="A272" s="174"/>
      <c r="B272" s="175"/>
      <c r="C272" s="174"/>
    </row>
    <row r="273" spans="1:3" ht="16.5">
      <c r="A273" s="174"/>
      <c r="B273" s="175"/>
      <c r="C273" s="174"/>
    </row>
    <row r="274" spans="1:3" ht="16.5">
      <c r="A274" s="174"/>
      <c r="B274" s="175"/>
      <c r="C274" s="174"/>
    </row>
    <row r="275" spans="1:3" ht="16.5">
      <c r="A275" s="174"/>
      <c r="B275" s="175"/>
      <c r="C275" s="174"/>
    </row>
    <row r="276" spans="1:3" ht="16.5">
      <c r="A276" s="174"/>
      <c r="B276" s="175"/>
      <c r="C276" s="174"/>
    </row>
    <row r="277" spans="1:3" ht="16.5">
      <c r="A277" s="174"/>
      <c r="B277" s="175"/>
      <c r="C277" s="174"/>
    </row>
    <row r="278" spans="1:3" ht="16.5">
      <c r="A278" s="174"/>
      <c r="B278" s="175"/>
      <c r="C278" s="174"/>
    </row>
    <row r="279" spans="1:3" ht="16.5">
      <c r="A279" s="174"/>
      <c r="B279" s="175"/>
      <c r="C279" s="174"/>
    </row>
    <row r="280" spans="1:3" ht="16.5">
      <c r="A280" s="174"/>
      <c r="B280" s="175"/>
      <c r="C280" s="174"/>
    </row>
    <row r="281" spans="1:3" ht="16.5">
      <c r="A281" s="174"/>
      <c r="B281" s="175"/>
      <c r="C281" s="174"/>
    </row>
    <row r="282" spans="1:3" ht="16.5">
      <c r="A282" s="174"/>
      <c r="B282" s="175"/>
      <c r="C282" s="174"/>
    </row>
    <row r="283" spans="1:3" ht="16.5">
      <c r="A283" s="174"/>
      <c r="B283" s="175"/>
      <c r="C283" s="174"/>
    </row>
    <row r="284" spans="1:3" ht="16.5">
      <c r="A284" s="174"/>
      <c r="B284" s="175"/>
      <c r="C284" s="174"/>
    </row>
    <row r="285" spans="1:3" ht="16.5">
      <c r="A285" s="174"/>
      <c r="B285" s="175"/>
      <c r="C285" s="174"/>
    </row>
    <row r="286" spans="1:3" ht="16.5">
      <c r="A286" s="174"/>
      <c r="B286" s="175"/>
      <c r="C286" s="174"/>
    </row>
    <row r="287" spans="1:3" ht="16.5">
      <c r="A287" s="174"/>
      <c r="B287" s="175"/>
      <c r="C287" s="174"/>
    </row>
    <row r="288" spans="1:3" ht="16.5">
      <c r="A288" s="174"/>
      <c r="B288" s="175"/>
      <c r="C288" s="174"/>
    </row>
    <row r="289" spans="1:3" ht="16.5">
      <c r="A289" s="174"/>
      <c r="B289" s="175"/>
      <c r="C289" s="174"/>
    </row>
    <row r="290" spans="1:3" ht="16.5">
      <c r="A290" s="174"/>
      <c r="B290" s="175"/>
      <c r="C290" s="174"/>
    </row>
    <row r="291" spans="1:3" ht="16.5">
      <c r="A291" s="174"/>
      <c r="B291" s="175"/>
      <c r="C291" s="174"/>
    </row>
    <row r="292" spans="1:3" ht="16.5">
      <c r="A292" s="174"/>
      <c r="B292" s="175"/>
      <c r="C292" s="174"/>
    </row>
    <row r="293" spans="1:3" ht="16.5">
      <c r="A293" s="174"/>
      <c r="B293" s="175"/>
      <c r="C293" s="174"/>
    </row>
    <row r="294" spans="1:3" ht="16.5">
      <c r="A294" s="174"/>
      <c r="B294" s="175"/>
      <c r="C294" s="174"/>
    </row>
    <row r="295" spans="1:3" ht="16.5">
      <c r="A295" s="174"/>
      <c r="B295" s="175"/>
      <c r="C295" s="174"/>
    </row>
    <row r="296" spans="1:3" ht="16.5">
      <c r="A296" s="174"/>
      <c r="B296" s="175"/>
      <c r="C296" s="174"/>
    </row>
    <row r="297" spans="1:3" ht="16.5">
      <c r="A297" s="174"/>
      <c r="B297" s="175"/>
      <c r="C297" s="174"/>
    </row>
    <row r="298" spans="1:3" ht="16.5">
      <c r="A298" s="174"/>
      <c r="B298" s="175"/>
      <c r="C298" s="174"/>
    </row>
    <row r="299" spans="1:3" ht="16.5">
      <c r="A299" s="174"/>
      <c r="B299" s="175"/>
      <c r="C299" s="174"/>
    </row>
    <row r="300" spans="1:3" ht="16.5">
      <c r="A300" s="174"/>
      <c r="B300" s="175"/>
      <c r="C300" s="174"/>
    </row>
    <row r="301" spans="1:3" ht="16.5">
      <c r="A301" s="174"/>
      <c r="B301" s="175"/>
      <c r="C301" s="174"/>
    </row>
    <row r="302" spans="1:3" ht="16.5">
      <c r="A302" s="174"/>
      <c r="B302" s="175"/>
      <c r="C302" s="174"/>
    </row>
    <row r="303" spans="1:3" ht="16.5">
      <c r="A303" s="174"/>
      <c r="B303" s="175"/>
      <c r="C303" s="174"/>
    </row>
    <row r="304" spans="1:3" ht="16.5">
      <c r="A304" s="174"/>
      <c r="B304" s="175"/>
      <c r="C304" s="174"/>
    </row>
    <row r="305" spans="1:3" ht="16.5">
      <c r="A305" s="174"/>
      <c r="B305" s="175"/>
      <c r="C305" s="174"/>
    </row>
    <row r="306" spans="1:3" ht="16.5">
      <c r="A306" s="174"/>
      <c r="B306" s="175"/>
      <c r="C306" s="174"/>
    </row>
    <row r="307" spans="1:3" ht="16.5">
      <c r="A307" s="174"/>
      <c r="B307" s="175"/>
      <c r="C307" s="174"/>
    </row>
    <row r="308" spans="1:3" ht="16.5">
      <c r="A308" s="174"/>
      <c r="B308" s="175"/>
      <c r="C308" s="174"/>
    </row>
    <row r="309" spans="1:3" ht="16.5">
      <c r="A309" s="174"/>
      <c r="B309" s="175"/>
      <c r="C309" s="174"/>
    </row>
    <row r="310" spans="1:3" ht="16.5">
      <c r="A310" s="174"/>
      <c r="B310" s="175"/>
      <c r="C310" s="174"/>
    </row>
    <row r="311" spans="1:3" ht="16.5">
      <c r="A311" s="174"/>
      <c r="B311" s="175"/>
      <c r="C311" s="174"/>
    </row>
    <row r="312" spans="1:3" ht="16.5">
      <c r="A312" s="174"/>
      <c r="B312" s="175"/>
      <c r="C312" s="174"/>
    </row>
    <row r="313" spans="1:3" ht="16.5">
      <c r="A313" s="174"/>
      <c r="B313" s="175"/>
      <c r="C313" s="174"/>
    </row>
    <row r="314" spans="1:3" ht="16.5">
      <c r="A314" s="174"/>
      <c r="B314" s="175"/>
      <c r="C314" s="174"/>
    </row>
    <row r="315" spans="1:3" ht="16.5">
      <c r="A315" s="174"/>
      <c r="B315" s="175"/>
      <c r="C315" s="174"/>
    </row>
    <row r="316" spans="1:3" ht="16.5">
      <c r="A316" s="174"/>
      <c r="B316" s="175"/>
      <c r="C316" s="174"/>
    </row>
    <row r="317" spans="1:3" ht="16.5">
      <c r="A317" s="174"/>
      <c r="B317" s="175"/>
      <c r="C317" s="174"/>
    </row>
    <row r="318" spans="1:3" ht="16.5">
      <c r="A318" s="174"/>
      <c r="B318" s="175"/>
      <c r="C318" s="174"/>
    </row>
    <row r="319" spans="1:3" ht="16.5">
      <c r="A319" s="174"/>
      <c r="B319" s="175"/>
      <c r="C319" s="174"/>
    </row>
    <row r="320" spans="1:3" ht="16.5">
      <c r="A320" s="174"/>
      <c r="B320" s="175"/>
      <c r="C320" s="174"/>
    </row>
    <row r="321" spans="1:3" ht="16.5">
      <c r="A321" s="174"/>
      <c r="B321" s="175"/>
      <c r="C321" s="174"/>
    </row>
    <row r="322" spans="1:3" ht="16.5">
      <c r="A322" s="174"/>
      <c r="B322" s="175"/>
      <c r="C322" s="174"/>
    </row>
    <row r="323" spans="1:3" ht="16.5">
      <c r="A323" s="174"/>
      <c r="B323" s="175"/>
      <c r="C323" s="174"/>
    </row>
    <row r="324" spans="1:3" ht="16.5">
      <c r="A324" s="174"/>
      <c r="B324" s="175"/>
      <c r="C324" s="174"/>
    </row>
    <row r="325" spans="1:3" ht="16.5">
      <c r="A325" s="174"/>
      <c r="B325" s="175"/>
      <c r="C325" s="174"/>
    </row>
    <row r="326" spans="1:3" ht="16.5">
      <c r="A326" s="174"/>
      <c r="B326" s="175"/>
      <c r="C326" s="174"/>
    </row>
    <row r="327" spans="1:3" ht="16.5">
      <c r="A327" s="174"/>
      <c r="B327" s="175"/>
      <c r="C327" s="174"/>
    </row>
    <row r="328" spans="1:3" ht="16.5">
      <c r="A328" s="174"/>
      <c r="B328" s="175"/>
      <c r="C328" s="174"/>
    </row>
    <row r="329" spans="1:3" ht="16.5">
      <c r="A329" s="174"/>
      <c r="B329" s="175"/>
      <c r="C329" s="174"/>
    </row>
    <row r="330" spans="1:3" ht="16.5">
      <c r="A330" s="174"/>
      <c r="B330" s="175"/>
      <c r="C330" s="174"/>
    </row>
    <row r="331" spans="1:3" ht="16.5">
      <c r="A331" s="174"/>
      <c r="B331" s="175"/>
      <c r="C331" s="174"/>
    </row>
    <row r="332" spans="1:3" ht="16.5">
      <c r="A332" s="174"/>
      <c r="B332" s="175"/>
      <c r="C332" s="174"/>
    </row>
    <row r="333" spans="1:3" ht="16.5">
      <c r="A333" s="174"/>
      <c r="B333" s="175"/>
      <c r="C333" s="174"/>
    </row>
    <row r="334" spans="1:3" ht="16.5">
      <c r="A334" s="174"/>
      <c r="B334" s="175"/>
      <c r="C334" s="174"/>
    </row>
    <row r="335" spans="1:3" ht="16.5">
      <c r="A335" s="174"/>
      <c r="B335" s="175"/>
      <c r="C335" s="174"/>
    </row>
    <row r="336" spans="1:3" ht="16.5">
      <c r="A336" s="174"/>
      <c r="B336" s="175"/>
      <c r="C336" s="174"/>
    </row>
    <row r="337" spans="1:3" ht="16.5">
      <c r="A337" s="174"/>
      <c r="B337" s="175"/>
      <c r="C337" s="174"/>
    </row>
    <row r="338" spans="1:3" ht="16.5">
      <c r="A338" s="174"/>
      <c r="B338" s="175"/>
      <c r="C338" s="174"/>
    </row>
    <row r="339" spans="1:3" ht="16.5">
      <c r="A339" s="174"/>
      <c r="B339" s="175"/>
      <c r="C339" s="174"/>
    </row>
    <row r="340" spans="1:3" ht="16.5">
      <c r="A340" s="174"/>
      <c r="B340" s="175"/>
      <c r="C340" s="174"/>
    </row>
    <row r="341" spans="1:3" ht="16.5">
      <c r="A341" s="174"/>
      <c r="B341" s="175"/>
      <c r="C341" s="174"/>
    </row>
    <row r="342" spans="1:3" ht="16.5">
      <c r="A342" s="174"/>
      <c r="B342" s="175"/>
      <c r="C342" s="174"/>
    </row>
    <row r="343" spans="1:3" ht="16.5">
      <c r="A343" s="174"/>
      <c r="B343" s="175"/>
      <c r="C343" s="174"/>
    </row>
    <row r="344" spans="1:3" ht="16.5">
      <c r="A344" s="174"/>
      <c r="B344" s="175"/>
      <c r="C344" s="174"/>
    </row>
    <row r="345" spans="1:3" ht="16.5">
      <c r="A345" s="174"/>
      <c r="B345" s="175"/>
      <c r="C345" s="174"/>
    </row>
    <row r="346" spans="1:3" ht="16.5">
      <c r="A346" s="174"/>
      <c r="B346" s="175"/>
      <c r="C346" s="174"/>
    </row>
    <row r="347" spans="1:3" ht="16.5">
      <c r="A347" s="174"/>
      <c r="B347" s="175"/>
      <c r="C347" s="174"/>
    </row>
    <row r="348" spans="1:3" ht="16.5">
      <c r="A348" s="174"/>
      <c r="B348" s="175"/>
      <c r="C348" s="174"/>
    </row>
    <row r="349" spans="1:3" ht="16.5">
      <c r="A349" s="174"/>
      <c r="B349" s="175"/>
      <c r="C349" s="174"/>
    </row>
    <row r="350" spans="1:3" ht="16.5">
      <c r="A350" s="174"/>
      <c r="B350" s="175"/>
      <c r="C350" s="174"/>
    </row>
    <row r="351" spans="1:3" ht="16.5">
      <c r="A351" s="174"/>
      <c r="B351" s="175"/>
      <c r="C351" s="174"/>
    </row>
    <row r="352" spans="1:3" ht="16.5">
      <c r="A352" s="174"/>
      <c r="B352" s="175"/>
      <c r="C352" s="174"/>
    </row>
    <row r="353" spans="1:3" ht="16.5">
      <c r="A353" s="174"/>
      <c r="B353" s="175"/>
      <c r="C353" s="174"/>
    </row>
    <row r="354" spans="1:3" ht="16.5">
      <c r="A354" s="174"/>
      <c r="B354" s="175"/>
      <c r="C354" s="174"/>
    </row>
    <row r="355" spans="1:3" ht="16.5">
      <c r="A355" s="174"/>
      <c r="B355" s="175"/>
      <c r="C355" s="174"/>
    </row>
    <row r="356" spans="1:3" ht="16.5">
      <c r="A356" s="174"/>
      <c r="B356" s="175"/>
      <c r="C356" s="174"/>
    </row>
    <row r="357" spans="1:3" ht="16.5">
      <c r="A357" s="174"/>
      <c r="B357" s="175"/>
      <c r="C357" s="174"/>
    </row>
    <row r="358" spans="1:3" ht="16.5">
      <c r="A358" s="174"/>
      <c r="B358" s="175"/>
      <c r="C358" s="174"/>
    </row>
    <row r="359" spans="1:3" ht="16.5">
      <c r="A359" s="174"/>
      <c r="B359" s="175"/>
      <c r="C359" s="174"/>
    </row>
    <row r="360" spans="1:3" ht="16.5">
      <c r="A360" s="174"/>
      <c r="B360" s="175"/>
      <c r="C360" s="174"/>
    </row>
    <row r="361" spans="1:3" ht="16.5">
      <c r="A361" s="174"/>
      <c r="B361" s="175"/>
      <c r="C361" s="174"/>
    </row>
    <row r="362" spans="1:3" ht="16.5">
      <c r="A362" s="174"/>
      <c r="B362" s="175"/>
      <c r="C362" s="174"/>
    </row>
    <row r="363" spans="1:3" ht="16.5">
      <c r="A363" s="174"/>
      <c r="B363" s="175"/>
      <c r="C363" s="174"/>
    </row>
    <row r="364" spans="1:3" ht="16.5">
      <c r="A364" s="174"/>
      <c r="B364" s="175"/>
      <c r="C364" s="174"/>
    </row>
    <row r="365" spans="1:3" ht="16.5">
      <c r="A365" s="174"/>
      <c r="B365" s="175"/>
      <c r="C365" s="174"/>
    </row>
    <row r="366" spans="1:3" ht="16.5">
      <c r="A366" s="174"/>
      <c r="B366" s="175"/>
      <c r="C366" s="174"/>
    </row>
    <row r="367" spans="1:3" ht="16.5">
      <c r="A367" s="174"/>
      <c r="B367" s="175"/>
      <c r="C367" s="174"/>
    </row>
    <row r="368" spans="1:3" ht="16.5">
      <c r="A368" s="174"/>
      <c r="B368" s="175"/>
      <c r="C368" s="174"/>
    </row>
    <row r="369" spans="1:3" ht="16.5">
      <c r="A369" s="174"/>
      <c r="B369" s="175"/>
      <c r="C369" s="174"/>
    </row>
    <row r="370" spans="1:3" ht="16.5">
      <c r="A370" s="174"/>
      <c r="B370" s="175"/>
      <c r="C370" s="174"/>
    </row>
    <row r="371" spans="1:3" ht="16.5">
      <c r="A371" s="174"/>
      <c r="B371" s="175"/>
      <c r="C371" s="174"/>
    </row>
    <row r="372" spans="1:3" ht="16.5">
      <c r="A372" s="174"/>
      <c r="B372" s="175"/>
      <c r="C372" s="174"/>
    </row>
    <row r="373" spans="1:3" ht="16.5">
      <c r="A373" s="174"/>
      <c r="B373" s="175"/>
      <c r="C373" s="174"/>
    </row>
    <row r="374" spans="1:3" ht="16.5">
      <c r="A374" s="174"/>
      <c r="B374" s="175"/>
      <c r="C374" s="174"/>
    </row>
    <row r="375" spans="1:3" ht="16.5">
      <c r="A375" s="174"/>
      <c r="B375" s="175"/>
      <c r="C375" s="174"/>
    </row>
    <row r="376" spans="1:3" ht="16.5">
      <c r="A376" s="174"/>
      <c r="B376" s="175"/>
      <c r="C376" s="174"/>
    </row>
    <row r="377" spans="1:3" ht="16.5">
      <c r="A377" s="174"/>
      <c r="B377" s="175"/>
      <c r="C377" s="174"/>
    </row>
    <row r="378" spans="1:3" ht="16.5">
      <c r="A378" s="174"/>
      <c r="B378" s="175"/>
      <c r="C378" s="174"/>
    </row>
    <row r="379" spans="1:3" ht="16.5">
      <c r="A379" s="174"/>
      <c r="B379" s="175"/>
      <c r="C379" s="174"/>
    </row>
    <row r="380" spans="1:3" ht="16.5">
      <c r="A380" s="174"/>
      <c r="B380" s="175"/>
      <c r="C380" s="174"/>
    </row>
    <row r="381" spans="1:3" ht="16.5">
      <c r="A381" s="174"/>
      <c r="B381" s="175"/>
      <c r="C381" s="174"/>
    </row>
    <row r="382" spans="1:3" ht="16.5">
      <c r="A382" s="174"/>
      <c r="B382" s="175"/>
      <c r="C382" s="174"/>
    </row>
    <row r="383" spans="1:3" ht="16.5">
      <c r="A383" s="174"/>
      <c r="B383" s="175"/>
      <c r="C383" s="174"/>
    </row>
    <row r="384" spans="1:3" ht="16.5">
      <c r="A384" s="174"/>
      <c r="B384" s="175"/>
      <c r="C384" s="174"/>
    </row>
    <row r="385" spans="1:3" ht="16.5">
      <c r="A385" s="174"/>
      <c r="B385" s="175"/>
      <c r="C385" s="174"/>
    </row>
    <row r="386" spans="1:3" ht="16.5">
      <c r="A386" s="174"/>
      <c r="B386" s="175"/>
      <c r="C386" s="174"/>
    </row>
    <row r="387" spans="1:3" ht="16.5">
      <c r="A387" s="174"/>
      <c r="B387" s="175"/>
      <c r="C387" s="174"/>
    </row>
    <row r="388" spans="1:3" ht="16.5">
      <c r="A388" s="174"/>
      <c r="B388" s="175"/>
      <c r="C388" s="174"/>
    </row>
    <row r="389" spans="1:3" ht="16.5">
      <c r="A389" s="174"/>
      <c r="B389" s="175"/>
      <c r="C389" s="174"/>
    </row>
    <row r="390" spans="1:3" ht="16.5">
      <c r="A390" s="174"/>
      <c r="B390" s="175"/>
      <c r="C390" s="174"/>
    </row>
    <row r="391" spans="1:3" ht="16.5">
      <c r="A391" s="174"/>
      <c r="B391" s="175"/>
      <c r="C391" s="174"/>
    </row>
    <row r="392" spans="1:3" ht="16.5">
      <c r="A392" s="174"/>
      <c r="B392" s="175"/>
      <c r="C392" s="174"/>
    </row>
    <row r="393" spans="1:3" ht="16.5">
      <c r="A393" s="174"/>
      <c r="B393" s="175"/>
      <c r="C393" s="174"/>
    </row>
    <row r="394" spans="1:3" ht="16.5">
      <c r="A394" s="174"/>
      <c r="B394" s="175"/>
      <c r="C394" s="174"/>
    </row>
    <row r="395" spans="1:3" ht="16.5">
      <c r="A395" s="174"/>
      <c r="B395" s="175"/>
      <c r="C395" s="174"/>
    </row>
    <row r="396" spans="1:3" ht="16.5">
      <c r="A396" s="174"/>
      <c r="B396" s="175"/>
      <c r="C396" s="174"/>
    </row>
    <row r="397" spans="1:3" ht="16.5">
      <c r="A397" s="174"/>
      <c r="B397" s="175"/>
      <c r="C397" s="174"/>
    </row>
    <row r="398" spans="1:3" ht="16.5">
      <c r="A398" s="174"/>
      <c r="B398" s="175"/>
      <c r="C398" s="174"/>
    </row>
    <row r="399" spans="1:3" ht="16.5">
      <c r="A399" s="174"/>
      <c r="B399" s="175"/>
      <c r="C399" s="174"/>
    </row>
    <row r="400" spans="1:3" ht="16.5">
      <c r="A400" s="174"/>
      <c r="B400" s="175"/>
      <c r="C400" s="174"/>
    </row>
    <row r="401" spans="1:3" ht="16.5">
      <c r="A401" s="174"/>
      <c r="B401" s="175"/>
      <c r="C401" s="174"/>
    </row>
    <row r="402" spans="1:3" ht="16.5">
      <c r="A402" s="174"/>
      <c r="B402" s="175"/>
      <c r="C402" s="174"/>
    </row>
    <row r="403" spans="1:3" ht="16.5">
      <c r="A403" s="174"/>
      <c r="B403" s="175"/>
      <c r="C403" s="174"/>
    </row>
    <row r="404" spans="1:3" ht="16.5">
      <c r="A404" s="174"/>
      <c r="B404" s="175"/>
      <c r="C404" s="174"/>
    </row>
    <row r="405" spans="1:3" ht="16.5">
      <c r="A405" s="174"/>
      <c r="B405" s="175"/>
      <c r="C405" s="174"/>
    </row>
    <row r="406" spans="1:3" ht="16.5">
      <c r="A406" s="174"/>
      <c r="B406" s="175"/>
      <c r="C406" s="174"/>
    </row>
    <row r="407" spans="1:3" ht="16.5">
      <c r="A407" s="174"/>
      <c r="B407" s="175"/>
      <c r="C407" s="174"/>
    </row>
    <row r="408" spans="1:3" ht="16.5">
      <c r="A408" s="174"/>
      <c r="B408" s="175"/>
      <c r="C408" s="174"/>
    </row>
    <row r="409" spans="1:3" ht="16.5">
      <c r="A409" s="174"/>
      <c r="B409" s="175"/>
      <c r="C409" s="174"/>
    </row>
    <row r="410" spans="1:3" ht="16.5">
      <c r="A410" s="174"/>
      <c r="B410" s="175"/>
      <c r="C410" s="174"/>
    </row>
    <row r="411" spans="1:3" ht="16.5">
      <c r="A411" s="174"/>
      <c r="B411" s="175"/>
      <c r="C411" s="174"/>
    </row>
    <row r="412" spans="1:3" ht="16.5">
      <c r="A412" s="174"/>
      <c r="B412" s="175"/>
      <c r="C412" s="174"/>
    </row>
    <row r="413" spans="1:3" ht="16.5">
      <c r="A413" s="174"/>
      <c r="B413" s="175"/>
      <c r="C413" s="174"/>
    </row>
    <row r="414" spans="1:3" ht="16.5">
      <c r="A414" s="174"/>
      <c r="B414" s="175"/>
      <c r="C414" s="174"/>
    </row>
    <row r="415" spans="1:3" ht="16.5">
      <c r="A415" s="174"/>
      <c r="B415" s="175"/>
      <c r="C415" s="174"/>
    </row>
    <row r="416" spans="1:3" ht="16.5">
      <c r="A416" s="174"/>
      <c r="B416" s="175"/>
      <c r="C416" s="174"/>
    </row>
    <row r="417" spans="1:3" ht="16.5">
      <c r="A417" s="174"/>
      <c r="B417" s="175"/>
      <c r="C417" s="174"/>
    </row>
    <row r="418" spans="1:3" ht="16.5">
      <c r="A418" s="174"/>
      <c r="B418" s="175"/>
      <c r="C418" s="174"/>
    </row>
    <row r="419" spans="1:3" ht="16.5">
      <c r="A419" s="174"/>
      <c r="B419" s="175"/>
      <c r="C419" s="174"/>
    </row>
    <row r="420" spans="1:3" ht="16.5">
      <c r="A420" s="174"/>
      <c r="B420" s="175"/>
      <c r="C420" s="174"/>
    </row>
    <row r="421" spans="1:3" ht="16.5">
      <c r="A421" s="174"/>
      <c r="B421" s="175"/>
      <c r="C421" s="174"/>
    </row>
    <row r="422" spans="1:3" ht="16.5">
      <c r="A422" s="174"/>
      <c r="B422" s="175"/>
      <c r="C422" s="174"/>
    </row>
    <row r="423" spans="1:3" ht="16.5">
      <c r="A423" s="174"/>
      <c r="B423" s="175"/>
      <c r="C423" s="174"/>
    </row>
    <row r="424" spans="1:3" ht="16.5">
      <c r="A424" s="174"/>
      <c r="B424" s="175"/>
      <c r="C424" s="174"/>
    </row>
    <row r="425" spans="1:3" ht="16.5">
      <c r="A425" s="174"/>
      <c r="B425" s="175"/>
      <c r="C425" s="174"/>
    </row>
    <row r="426" spans="1:3" ht="16.5">
      <c r="A426" s="174"/>
      <c r="B426" s="175"/>
      <c r="C426" s="174"/>
    </row>
    <row r="427" spans="1:3" ht="16.5">
      <c r="A427" s="174"/>
      <c r="B427" s="175"/>
      <c r="C427" s="174"/>
    </row>
    <row r="428" spans="1:3" ht="16.5">
      <c r="A428" s="174"/>
      <c r="B428" s="175"/>
      <c r="C428" s="174"/>
    </row>
    <row r="429" spans="1:3" ht="16.5">
      <c r="A429" s="174"/>
      <c r="B429" s="175"/>
      <c r="C429" s="174"/>
    </row>
    <row r="430" spans="1:3" ht="16.5">
      <c r="A430" s="174"/>
      <c r="B430" s="175"/>
      <c r="C430" s="174"/>
    </row>
    <row r="431" spans="1:3" ht="16.5">
      <c r="A431" s="174"/>
      <c r="B431" s="175"/>
      <c r="C431" s="174"/>
    </row>
    <row r="432" spans="1:3" ht="16.5">
      <c r="A432" s="174"/>
      <c r="B432" s="175"/>
      <c r="C432" s="174"/>
    </row>
    <row r="433" spans="1:3" ht="16.5">
      <c r="A433" s="174"/>
      <c r="B433" s="175"/>
      <c r="C433" s="174"/>
    </row>
    <row r="434" spans="1:3" ht="16.5">
      <c r="A434" s="174"/>
      <c r="B434" s="175"/>
      <c r="C434" s="174"/>
    </row>
    <row r="435" spans="1:3" ht="16.5">
      <c r="A435" s="174"/>
      <c r="B435" s="175"/>
      <c r="C435" s="174"/>
    </row>
    <row r="436" spans="1:3" ht="16.5">
      <c r="A436" s="174"/>
      <c r="B436" s="175"/>
      <c r="C436" s="174"/>
    </row>
    <row r="437" spans="1:3" ht="16.5">
      <c r="A437" s="174"/>
      <c r="B437" s="175"/>
      <c r="C437" s="174"/>
    </row>
    <row r="438" spans="1:3" ht="16.5">
      <c r="A438" s="174"/>
      <c r="B438" s="175"/>
      <c r="C438" s="174"/>
    </row>
    <row r="439" spans="1:3" ht="16.5">
      <c r="A439" s="174"/>
      <c r="B439" s="175"/>
      <c r="C439" s="174"/>
    </row>
    <row r="440" spans="1:3" ht="16.5">
      <c r="A440" s="174"/>
      <c r="B440" s="175"/>
      <c r="C440" s="174"/>
    </row>
    <row r="441" spans="1:3" ht="16.5">
      <c r="A441" s="174"/>
      <c r="B441" s="175"/>
      <c r="C441" s="174"/>
    </row>
    <row r="442" spans="1:3" ht="16.5">
      <c r="A442" s="174"/>
      <c r="B442" s="175"/>
      <c r="C442" s="174"/>
    </row>
    <row r="443" spans="1:3" ht="16.5">
      <c r="A443" s="174"/>
      <c r="B443" s="175"/>
      <c r="C443" s="174"/>
    </row>
    <row r="444" spans="1:3" ht="16.5">
      <c r="A444" s="174"/>
      <c r="B444" s="175"/>
      <c r="C444" s="174"/>
    </row>
    <row r="445" spans="1:3" ht="16.5">
      <c r="A445" s="174"/>
      <c r="B445" s="175"/>
      <c r="C445" s="174"/>
    </row>
    <row r="446" spans="1:3" ht="16.5">
      <c r="A446" s="174"/>
      <c r="B446" s="175"/>
      <c r="C446" s="174"/>
    </row>
    <row r="447" spans="1:3" ht="16.5">
      <c r="A447" s="174"/>
      <c r="B447" s="175"/>
      <c r="C447" s="174"/>
    </row>
    <row r="448" spans="1:3" ht="16.5">
      <c r="A448" s="174"/>
      <c r="B448" s="175"/>
      <c r="C448" s="174"/>
    </row>
    <row r="449" spans="1:3" ht="16.5">
      <c r="A449" s="174"/>
      <c r="B449" s="175"/>
      <c r="C449" s="174"/>
    </row>
    <row r="450" spans="1:3" ht="16.5">
      <c r="A450" s="174"/>
      <c r="B450" s="175"/>
      <c r="C450" s="174"/>
    </row>
    <row r="451" spans="1:3" ht="16.5">
      <c r="A451" s="174"/>
      <c r="B451" s="175"/>
      <c r="C451" s="174"/>
    </row>
    <row r="452" spans="1:3" ht="16.5">
      <c r="A452" s="174"/>
      <c r="B452" s="175"/>
      <c r="C452" s="174"/>
    </row>
    <row r="453" spans="1:3" ht="16.5">
      <c r="A453" s="174"/>
      <c r="B453" s="175"/>
      <c r="C453" s="174"/>
    </row>
    <row r="454" spans="1:3" ht="16.5">
      <c r="A454" s="174"/>
      <c r="B454" s="175"/>
      <c r="C454" s="174"/>
    </row>
    <row r="455" spans="1:3" ht="16.5">
      <c r="A455" s="174"/>
      <c r="B455" s="175"/>
      <c r="C455" s="174"/>
    </row>
    <row r="456" spans="1:3" ht="16.5">
      <c r="A456" s="174"/>
      <c r="B456" s="175"/>
      <c r="C456" s="174"/>
    </row>
    <row r="457" spans="1:3" ht="16.5">
      <c r="A457" s="174"/>
      <c r="B457" s="175"/>
      <c r="C457" s="174"/>
    </row>
    <row r="458" spans="1:3" ht="16.5">
      <c r="A458" s="174"/>
      <c r="B458" s="175"/>
      <c r="C458" s="174"/>
    </row>
    <row r="459" spans="1:3" ht="16.5">
      <c r="A459" s="174"/>
      <c r="B459" s="175"/>
      <c r="C459" s="174"/>
    </row>
    <row r="460" spans="1:3" ht="16.5">
      <c r="A460" s="174"/>
      <c r="B460" s="175"/>
      <c r="C460" s="174"/>
    </row>
    <row r="461" spans="1:3" ht="16.5">
      <c r="A461" s="174"/>
      <c r="B461" s="175"/>
      <c r="C461" s="174"/>
    </row>
    <row r="462" spans="1:3" ht="16.5">
      <c r="A462" s="174"/>
      <c r="B462" s="175"/>
      <c r="C462" s="174"/>
    </row>
    <row r="463" spans="1:3" ht="16.5">
      <c r="A463" s="174"/>
      <c r="B463" s="175"/>
      <c r="C463" s="174"/>
    </row>
    <row r="464" spans="1:3" ht="16.5">
      <c r="A464" s="174"/>
      <c r="B464" s="175"/>
      <c r="C464" s="174"/>
    </row>
    <row r="465" spans="1:3" ht="16.5">
      <c r="A465" s="174"/>
      <c r="B465" s="175"/>
      <c r="C465" s="174"/>
    </row>
    <row r="466" spans="1:3" ht="16.5">
      <c r="A466" s="174"/>
      <c r="B466" s="175"/>
      <c r="C466" s="174"/>
    </row>
    <row r="467" spans="1:3" ht="16.5">
      <c r="A467" s="174"/>
      <c r="B467" s="175"/>
      <c r="C467" s="174"/>
    </row>
    <row r="468" spans="1:3" ht="16.5">
      <c r="A468" s="174"/>
      <c r="B468" s="175"/>
      <c r="C468" s="174"/>
    </row>
    <row r="469" spans="1:3" ht="16.5">
      <c r="A469" s="174"/>
      <c r="B469" s="175"/>
      <c r="C469" s="174"/>
    </row>
    <row r="470" spans="1:3" ht="16.5">
      <c r="A470" s="174"/>
      <c r="B470" s="175"/>
      <c r="C470" s="174"/>
    </row>
    <row r="471" spans="1:3" ht="16.5">
      <c r="A471" s="174"/>
      <c r="B471" s="175"/>
      <c r="C471" s="174"/>
    </row>
    <row r="472" spans="1:3" ht="16.5">
      <c r="A472" s="174"/>
      <c r="B472" s="175"/>
      <c r="C472" s="174"/>
    </row>
    <row r="473" spans="1:3" ht="16.5">
      <c r="A473" s="174"/>
      <c r="B473" s="175"/>
      <c r="C473" s="174"/>
    </row>
    <row r="474" spans="1:3" ht="16.5">
      <c r="A474" s="174"/>
      <c r="B474" s="175"/>
      <c r="C474" s="174"/>
    </row>
    <row r="475" spans="1:3" ht="16.5">
      <c r="A475" s="174"/>
      <c r="B475" s="175"/>
      <c r="C475" s="174"/>
    </row>
    <row r="476" spans="1:3" ht="16.5">
      <c r="A476" s="174"/>
      <c r="B476" s="175"/>
      <c r="C476" s="174"/>
    </row>
    <row r="477" spans="1:3" ht="16.5">
      <c r="A477" s="174"/>
      <c r="B477" s="175"/>
      <c r="C477" s="174"/>
    </row>
    <row r="478" spans="1:3" ht="16.5">
      <c r="A478" s="174"/>
      <c r="B478" s="175"/>
      <c r="C478" s="174"/>
    </row>
    <row r="479" spans="1:3" ht="16.5">
      <c r="A479" s="174"/>
      <c r="B479" s="175"/>
      <c r="C479" s="174"/>
    </row>
    <row r="480" spans="1:3" ht="16.5">
      <c r="A480" s="174"/>
      <c r="B480" s="175"/>
      <c r="C480" s="174"/>
    </row>
    <row r="481" spans="1:3" ht="16.5">
      <c r="A481" s="174"/>
      <c r="B481" s="175"/>
      <c r="C481" s="174"/>
    </row>
    <row r="482" spans="1:3" ht="16.5">
      <c r="A482" s="174"/>
      <c r="B482" s="175"/>
      <c r="C482" s="174"/>
    </row>
    <row r="483" spans="1:3" ht="16.5">
      <c r="A483" s="174"/>
      <c r="B483" s="175"/>
      <c r="C483" s="174"/>
    </row>
    <row r="484" spans="1:3" ht="16.5">
      <c r="A484" s="174"/>
      <c r="B484" s="175"/>
      <c r="C484" s="174"/>
    </row>
    <row r="485" spans="1:3" ht="16.5">
      <c r="A485" s="174"/>
      <c r="B485" s="175"/>
      <c r="C485" s="174"/>
    </row>
    <row r="486" spans="1:3" ht="16.5">
      <c r="A486" s="174"/>
      <c r="B486" s="175"/>
      <c r="C486" s="174"/>
    </row>
    <row r="487" spans="1:3" ht="16.5">
      <c r="A487" s="174"/>
      <c r="B487" s="175"/>
      <c r="C487" s="174"/>
    </row>
    <row r="488" spans="1:3" ht="16.5">
      <c r="A488" s="174"/>
      <c r="B488" s="175"/>
      <c r="C488" s="174"/>
    </row>
    <row r="489" spans="1:3" ht="16.5">
      <c r="A489" s="174"/>
      <c r="B489" s="175"/>
      <c r="C489" s="174"/>
    </row>
    <row r="490" spans="1:3" ht="16.5">
      <c r="A490" s="174"/>
      <c r="B490" s="175"/>
      <c r="C490" s="174"/>
    </row>
    <row r="491" spans="1:3" ht="16.5">
      <c r="A491" s="174"/>
      <c r="B491" s="175"/>
      <c r="C491" s="174"/>
    </row>
    <row r="492" spans="1:3" ht="16.5">
      <c r="A492" s="174"/>
      <c r="B492" s="175"/>
      <c r="C492" s="174"/>
    </row>
    <row r="493" spans="1:3" ht="16.5">
      <c r="A493" s="174"/>
      <c r="B493" s="175"/>
      <c r="C493" s="174"/>
    </row>
    <row r="494" spans="1:3" ht="16.5">
      <c r="A494" s="174"/>
      <c r="B494" s="175"/>
      <c r="C494" s="174"/>
    </row>
    <row r="495" spans="1:3" ht="16.5">
      <c r="A495" s="174"/>
      <c r="B495" s="175"/>
      <c r="C495" s="174"/>
    </row>
    <row r="496" spans="1:3" ht="16.5">
      <c r="A496" s="174"/>
      <c r="B496" s="175"/>
      <c r="C496" s="174"/>
    </row>
    <row r="497" spans="1:3" ht="16.5">
      <c r="A497" s="174"/>
      <c r="B497" s="175"/>
      <c r="C497" s="174"/>
    </row>
    <row r="498" spans="1:3" ht="16.5">
      <c r="A498" s="174"/>
      <c r="B498" s="175"/>
      <c r="C498" s="174"/>
    </row>
    <row r="499" spans="1:3" ht="16.5">
      <c r="A499" s="174"/>
      <c r="B499" s="175"/>
      <c r="C499" s="174"/>
    </row>
    <row r="500" spans="1:3" ht="16.5">
      <c r="A500" s="174"/>
      <c r="B500" s="175"/>
      <c r="C500" s="174"/>
    </row>
    <row r="501" spans="1:3" ht="16.5">
      <c r="A501" s="174"/>
      <c r="B501" s="175"/>
      <c r="C501" s="174"/>
    </row>
    <row r="502" spans="1:3" ht="16.5">
      <c r="A502" s="174"/>
      <c r="B502" s="175"/>
      <c r="C502" s="174"/>
    </row>
    <row r="503" spans="1:3" ht="16.5">
      <c r="A503" s="174"/>
      <c r="B503" s="175"/>
      <c r="C503" s="174"/>
    </row>
    <row r="504" spans="1:3" ht="16.5">
      <c r="A504" s="174"/>
      <c r="B504" s="175"/>
      <c r="C504" s="174"/>
    </row>
    <row r="505" spans="1:3" ht="16.5">
      <c r="A505" s="174"/>
      <c r="B505" s="175"/>
      <c r="C505" s="174"/>
    </row>
    <row r="506" spans="1:3" ht="16.5">
      <c r="A506" s="174"/>
      <c r="B506" s="175"/>
      <c r="C506" s="174"/>
    </row>
    <row r="507" spans="1:3" ht="16.5">
      <c r="A507" s="174"/>
      <c r="B507" s="175"/>
      <c r="C507" s="174"/>
    </row>
    <row r="508" spans="1:3" ht="16.5">
      <c r="A508" s="174"/>
      <c r="B508" s="175"/>
      <c r="C508" s="174"/>
    </row>
    <row r="509" spans="1:3" ht="16.5">
      <c r="A509" s="174"/>
      <c r="B509" s="175"/>
      <c r="C509" s="174"/>
    </row>
    <row r="510" spans="1:3" ht="16.5">
      <c r="A510" s="174"/>
      <c r="B510" s="175"/>
      <c r="C510" s="174"/>
    </row>
    <row r="511" spans="1:3" ht="16.5">
      <c r="A511" s="174"/>
      <c r="B511" s="175"/>
      <c r="C511" s="174"/>
    </row>
    <row r="512" spans="1:3" ht="16.5">
      <c r="A512" s="174"/>
      <c r="B512" s="175"/>
      <c r="C512" s="174"/>
    </row>
    <row r="513" spans="1:3" ht="16.5">
      <c r="A513" s="174"/>
      <c r="B513" s="175"/>
      <c r="C513" s="174"/>
    </row>
    <row r="514" spans="1:3" ht="16.5">
      <c r="A514" s="174"/>
      <c r="B514" s="175"/>
      <c r="C514" s="174"/>
    </row>
    <row r="515" spans="1:3" ht="16.5">
      <c r="A515" s="174"/>
      <c r="B515" s="175"/>
      <c r="C515" s="174"/>
    </row>
    <row r="516" spans="1:3" ht="16.5">
      <c r="A516" s="174"/>
      <c r="B516" s="175"/>
      <c r="C516" s="174"/>
    </row>
    <row r="517" spans="1:3" ht="16.5">
      <c r="A517" s="174"/>
      <c r="B517" s="175"/>
      <c r="C517" s="174"/>
    </row>
    <row r="518" spans="1:3" ht="16.5">
      <c r="A518" s="174"/>
      <c r="B518" s="175"/>
      <c r="C518" s="174"/>
    </row>
    <row r="519" spans="1:3" ht="16.5">
      <c r="A519" s="174"/>
      <c r="B519" s="175"/>
      <c r="C519" s="174"/>
    </row>
    <row r="520" spans="1:3" ht="16.5">
      <c r="A520" s="174"/>
      <c r="B520" s="175"/>
      <c r="C520" s="174"/>
    </row>
    <row r="521" spans="1:3" ht="16.5">
      <c r="A521" s="174"/>
      <c r="B521" s="175"/>
      <c r="C521" s="174"/>
    </row>
    <row r="522" spans="1:3" ht="16.5">
      <c r="A522" s="174"/>
      <c r="B522" s="175"/>
      <c r="C522" s="174"/>
    </row>
    <row r="523" spans="1:3" ht="16.5">
      <c r="A523" s="174"/>
      <c r="B523" s="175"/>
      <c r="C523" s="174"/>
    </row>
    <row r="524" spans="1:3" ht="16.5">
      <c r="A524" s="174"/>
      <c r="B524" s="175"/>
      <c r="C524" s="174"/>
    </row>
    <row r="525" spans="1:3" ht="16.5">
      <c r="A525" s="174"/>
      <c r="B525" s="175"/>
      <c r="C525" s="174"/>
    </row>
    <row r="526" spans="1:3" ht="16.5">
      <c r="A526" s="174"/>
      <c r="B526" s="175"/>
      <c r="C526" s="174"/>
    </row>
    <row r="527" spans="1:3" ht="16.5">
      <c r="A527" s="174"/>
      <c r="B527" s="175"/>
      <c r="C527" s="174"/>
    </row>
    <row r="528" spans="1:3" ht="16.5">
      <c r="A528" s="174"/>
      <c r="B528" s="175"/>
      <c r="C528" s="174"/>
    </row>
    <row r="529" spans="1:3" ht="16.5">
      <c r="A529" s="174"/>
      <c r="B529" s="175"/>
      <c r="C529" s="174"/>
    </row>
    <row r="530" spans="1:3" ht="16.5">
      <c r="A530" s="174"/>
      <c r="B530" s="175"/>
      <c r="C530" s="174"/>
    </row>
    <row r="531" spans="1:3" ht="16.5">
      <c r="A531" s="174"/>
      <c r="B531" s="175"/>
      <c r="C531" s="174"/>
    </row>
    <row r="532" spans="1:3" ht="16.5">
      <c r="A532" s="174"/>
      <c r="B532" s="175"/>
      <c r="C532" s="174"/>
    </row>
    <row r="533" spans="1:3" ht="16.5">
      <c r="A533" s="174"/>
      <c r="B533" s="175"/>
      <c r="C533" s="174"/>
    </row>
    <row r="534" spans="1:3" ht="16.5">
      <c r="A534" s="174"/>
      <c r="B534" s="175"/>
      <c r="C534" s="174"/>
    </row>
    <row r="535" spans="1:3" ht="16.5">
      <c r="A535" s="174"/>
      <c r="B535" s="175"/>
      <c r="C535" s="174"/>
    </row>
    <row r="536" spans="1:3" ht="16.5">
      <c r="A536" s="174"/>
      <c r="B536" s="175"/>
      <c r="C536" s="174"/>
    </row>
    <row r="537" spans="1:3" ht="16.5">
      <c r="A537" s="174"/>
      <c r="B537" s="175"/>
      <c r="C537" s="174"/>
    </row>
    <row r="538" spans="1:3" ht="16.5">
      <c r="A538" s="174"/>
      <c r="B538" s="175"/>
      <c r="C538" s="174"/>
    </row>
    <row r="539" spans="1:3" ht="16.5">
      <c r="A539" s="174"/>
      <c r="B539" s="175"/>
      <c r="C539" s="174"/>
    </row>
    <row r="540" spans="1:3" ht="16.5">
      <c r="A540" s="174"/>
      <c r="B540" s="175"/>
      <c r="C540" s="174"/>
    </row>
    <row r="541" spans="1:3" ht="16.5">
      <c r="A541" s="174"/>
      <c r="B541" s="175"/>
      <c r="C541" s="174"/>
    </row>
    <row r="542" spans="1:3" ht="16.5">
      <c r="A542" s="174"/>
      <c r="B542" s="175"/>
      <c r="C542" s="174"/>
    </row>
    <row r="543" spans="1:3" ht="16.5">
      <c r="A543" s="174"/>
      <c r="B543" s="175"/>
      <c r="C543" s="174"/>
    </row>
    <row r="544" spans="1:3" ht="16.5">
      <c r="A544" s="174"/>
      <c r="B544" s="175"/>
      <c r="C544" s="174"/>
    </row>
    <row r="545" spans="1:3" ht="16.5">
      <c r="A545" s="174"/>
      <c r="B545" s="175"/>
      <c r="C545" s="174"/>
    </row>
    <row r="546" spans="1:3" ht="16.5">
      <c r="A546" s="174"/>
      <c r="B546" s="175"/>
      <c r="C546" s="174"/>
    </row>
    <row r="547" spans="1:3" ht="16.5">
      <c r="A547" s="174"/>
      <c r="B547" s="175"/>
      <c r="C547" s="174"/>
    </row>
    <row r="548" spans="1:3" ht="16.5">
      <c r="A548" s="174"/>
      <c r="B548" s="175"/>
      <c r="C548" s="174"/>
    </row>
    <row r="549" spans="1:3" ht="16.5">
      <c r="A549" s="174"/>
      <c r="B549" s="175"/>
      <c r="C549" s="174"/>
    </row>
    <row r="550" spans="1:3" ht="16.5">
      <c r="A550" s="174"/>
      <c r="B550" s="175"/>
      <c r="C550" s="174"/>
    </row>
    <row r="551" spans="1:3" ht="16.5">
      <c r="A551" s="174"/>
      <c r="B551" s="175"/>
      <c r="C551" s="174"/>
    </row>
    <row r="552" spans="1:3" ht="16.5">
      <c r="A552" s="174"/>
      <c r="B552" s="175"/>
      <c r="C552" s="174"/>
    </row>
    <row r="553" spans="1:3" ht="16.5">
      <c r="A553" s="174"/>
      <c r="B553" s="175"/>
      <c r="C553" s="174"/>
    </row>
    <row r="554" spans="1:3" ht="16.5">
      <c r="A554" s="174"/>
      <c r="B554" s="175"/>
      <c r="C554" s="174"/>
    </row>
    <row r="555" spans="1:3" ht="16.5">
      <c r="A555" s="174"/>
      <c r="B555" s="175"/>
      <c r="C555" s="174"/>
    </row>
    <row r="556" spans="1:3" ht="16.5">
      <c r="A556" s="174"/>
      <c r="B556" s="175"/>
      <c r="C556" s="174"/>
    </row>
    <row r="557" spans="1:3" ht="16.5">
      <c r="A557" s="174"/>
      <c r="B557" s="175"/>
      <c r="C557" s="174"/>
    </row>
    <row r="558" spans="1:3" ht="16.5">
      <c r="A558" s="174"/>
      <c r="B558" s="175"/>
      <c r="C558" s="174"/>
    </row>
    <row r="559" spans="1:3" ht="16.5">
      <c r="A559" s="174"/>
      <c r="B559" s="175"/>
      <c r="C559" s="174"/>
    </row>
    <row r="560" spans="1:3" ht="16.5">
      <c r="A560" s="174"/>
      <c r="B560" s="175"/>
      <c r="C560" s="174"/>
    </row>
    <row r="561" spans="1:3" ht="16.5">
      <c r="A561" s="174"/>
      <c r="B561" s="175"/>
      <c r="C561" s="174"/>
    </row>
    <row r="562" spans="1:3" ht="16.5">
      <c r="A562" s="174"/>
      <c r="B562" s="175"/>
      <c r="C562" s="174"/>
    </row>
    <row r="563" spans="1:3" ht="16.5">
      <c r="A563" s="174"/>
      <c r="B563" s="175"/>
      <c r="C563" s="174"/>
    </row>
    <row r="564" spans="1:3" ht="16.5">
      <c r="A564" s="174"/>
      <c r="B564" s="175"/>
      <c r="C564" s="174"/>
    </row>
    <row r="565" spans="1:3" ht="16.5">
      <c r="A565" s="174"/>
      <c r="B565" s="175"/>
      <c r="C565" s="174"/>
    </row>
    <row r="566" spans="1:3" ht="16.5">
      <c r="A566" s="174"/>
      <c r="B566" s="175"/>
      <c r="C566" s="174"/>
    </row>
    <row r="567" spans="1:3" ht="16.5">
      <c r="A567" s="174"/>
      <c r="B567" s="175"/>
      <c r="C567" s="174"/>
    </row>
    <row r="568" spans="1:3" ht="16.5">
      <c r="A568" s="174"/>
      <c r="B568" s="175"/>
      <c r="C568" s="174"/>
    </row>
    <row r="569" spans="1:3" ht="16.5">
      <c r="A569" s="174"/>
      <c r="B569" s="175"/>
      <c r="C569" s="174"/>
    </row>
    <row r="570" spans="1:3" ht="16.5">
      <c r="A570" s="174"/>
      <c r="B570" s="175"/>
      <c r="C570" s="174"/>
    </row>
    <row r="571" spans="1:3" ht="16.5">
      <c r="A571" s="174"/>
      <c r="B571" s="175"/>
      <c r="C571" s="174"/>
    </row>
    <row r="572" spans="1:3" ht="16.5">
      <c r="A572" s="174"/>
      <c r="B572" s="175"/>
      <c r="C572" s="174"/>
    </row>
    <row r="573" spans="1:3" ht="16.5">
      <c r="A573" s="174"/>
      <c r="B573" s="175"/>
      <c r="C573" s="174"/>
    </row>
    <row r="574" spans="1:3" ht="16.5">
      <c r="A574" s="174"/>
      <c r="B574" s="175"/>
      <c r="C574" s="174"/>
    </row>
    <row r="575" spans="1:3" ht="16.5">
      <c r="A575" s="174"/>
      <c r="B575" s="175"/>
      <c r="C575" s="174"/>
    </row>
    <row r="576" spans="1:3" ht="16.5">
      <c r="A576" s="174"/>
      <c r="B576" s="175"/>
      <c r="C576" s="174"/>
    </row>
    <row r="577" spans="1:3" ht="16.5">
      <c r="A577" s="174"/>
      <c r="B577" s="175"/>
      <c r="C577" s="174"/>
    </row>
    <row r="578" spans="1:3" ht="16.5">
      <c r="A578" s="174"/>
      <c r="B578" s="175"/>
      <c r="C578" s="174"/>
    </row>
    <row r="579" spans="1:3" ht="16.5">
      <c r="A579" s="174"/>
      <c r="B579" s="175"/>
      <c r="C579" s="174"/>
    </row>
    <row r="580" spans="1:3" ht="16.5">
      <c r="A580" s="174"/>
      <c r="B580" s="175"/>
      <c r="C580" s="174"/>
    </row>
    <row r="581" spans="1:3" ht="16.5">
      <c r="A581" s="174"/>
      <c r="B581" s="175"/>
      <c r="C581" s="174"/>
    </row>
    <row r="582" spans="1:3" ht="16.5">
      <c r="A582" s="174"/>
      <c r="B582" s="175"/>
      <c r="C582" s="174"/>
    </row>
    <row r="583" spans="1:3" ht="16.5">
      <c r="A583" s="174"/>
      <c r="B583" s="175"/>
      <c r="C583" s="174"/>
    </row>
    <row r="584" spans="1:3" ht="16.5">
      <c r="A584" s="174"/>
      <c r="B584" s="175"/>
      <c r="C584" s="174"/>
    </row>
    <row r="585" spans="1:3" ht="16.5">
      <c r="A585" s="174"/>
      <c r="B585" s="175"/>
      <c r="C585" s="174"/>
    </row>
    <row r="586" spans="1:3" ht="16.5">
      <c r="A586" s="174"/>
      <c r="B586" s="175"/>
      <c r="C586" s="174"/>
    </row>
    <row r="587" spans="1:3" ht="16.5">
      <c r="A587" s="174"/>
      <c r="B587" s="175"/>
      <c r="C587" s="174"/>
    </row>
    <row r="588" spans="1:3" ht="16.5">
      <c r="A588" s="174"/>
      <c r="B588" s="175"/>
      <c r="C588" s="174"/>
    </row>
    <row r="589" spans="1:3" ht="16.5">
      <c r="A589" s="174"/>
      <c r="B589" s="175"/>
      <c r="C589" s="174"/>
    </row>
    <row r="590" spans="1:3" ht="16.5">
      <c r="A590" s="174"/>
      <c r="B590" s="175"/>
      <c r="C590" s="174"/>
    </row>
    <row r="591" spans="1:3" ht="16.5">
      <c r="A591" s="174"/>
      <c r="B591" s="175"/>
      <c r="C591" s="174"/>
    </row>
    <row r="592" spans="1:3" ht="16.5">
      <c r="A592" s="174"/>
      <c r="B592" s="175"/>
      <c r="C592" s="174"/>
    </row>
    <row r="593" spans="1:3" ht="16.5">
      <c r="A593" s="174"/>
      <c r="B593" s="175"/>
      <c r="C593" s="174"/>
    </row>
    <row r="594" spans="1:3" ht="16.5">
      <c r="A594" s="174"/>
      <c r="B594" s="175"/>
      <c r="C594" s="174"/>
    </row>
    <row r="595" spans="1:3" ht="16.5">
      <c r="A595" s="174"/>
      <c r="B595" s="175"/>
      <c r="C595" s="174"/>
    </row>
    <row r="596" spans="1:3" ht="16.5">
      <c r="A596" s="174"/>
      <c r="B596" s="175"/>
      <c r="C596" s="174"/>
    </row>
    <row r="597" spans="1:3" ht="16.5">
      <c r="A597" s="174"/>
      <c r="B597" s="175"/>
      <c r="C597" s="174"/>
    </row>
    <row r="598" spans="1:3" ht="16.5">
      <c r="A598" s="174"/>
      <c r="B598" s="175"/>
      <c r="C598" s="174"/>
    </row>
    <row r="599" spans="1:3" ht="16.5">
      <c r="A599" s="174"/>
      <c r="B599" s="175"/>
      <c r="C599" s="174"/>
    </row>
    <row r="600" spans="1:3" ht="16.5">
      <c r="A600" s="174"/>
      <c r="B600" s="175"/>
      <c r="C600" s="174"/>
    </row>
    <row r="601" spans="1:3" ht="16.5">
      <c r="A601" s="174"/>
      <c r="B601" s="175"/>
      <c r="C601" s="174"/>
    </row>
    <row r="602" spans="1:3" ht="16.5">
      <c r="A602" s="174"/>
      <c r="B602" s="175"/>
      <c r="C602" s="174"/>
    </row>
    <row r="603" spans="1:3" ht="16.5">
      <c r="A603" s="174"/>
      <c r="B603" s="175"/>
      <c r="C603" s="174"/>
    </row>
    <row r="604" spans="1:3" ht="16.5">
      <c r="A604" s="174"/>
      <c r="B604" s="175"/>
      <c r="C604" s="174"/>
    </row>
    <row r="605" spans="1:3" ht="16.5">
      <c r="A605" s="174"/>
      <c r="B605" s="175"/>
      <c r="C605" s="174"/>
    </row>
    <row r="606" spans="1:3" ht="16.5">
      <c r="A606" s="174"/>
      <c r="B606" s="175"/>
      <c r="C606" s="174"/>
    </row>
    <row r="607" spans="1:3" ht="16.5">
      <c r="A607" s="174"/>
      <c r="B607" s="175"/>
      <c r="C607" s="174"/>
    </row>
    <row r="608" spans="1:3" ht="16.5">
      <c r="A608" s="174"/>
      <c r="B608" s="175"/>
      <c r="C608" s="174"/>
    </row>
    <row r="609" spans="1:3" ht="16.5">
      <c r="A609" s="174"/>
      <c r="B609" s="175"/>
      <c r="C609" s="174"/>
    </row>
    <row r="610" spans="1:3" ht="16.5">
      <c r="A610" s="174"/>
      <c r="B610" s="175"/>
      <c r="C610" s="174"/>
    </row>
    <row r="611" spans="1:3" ht="16.5">
      <c r="A611" s="174"/>
      <c r="B611" s="175"/>
      <c r="C611" s="174"/>
    </row>
    <row r="612" spans="1:3" ht="16.5">
      <c r="A612" s="174"/>
      <c r="B612" s="175"/>
      <c r="C612" s="174"/>
    </row>
    <row r="613" spans="1:3" ht="16.5">
      <c r="A613" s="174"/>
      <c r="B613" s="175"/>
      <c r="C613" s="174"/>
    </row>
    <row r="614" spans="1:3" ht="16.5">
      <c r="A614" s="174"/>
      <c r="B614" s="175"/>
      <c r="C614" s="174"/>
    </row>
    <row r="615" spans="1:3" ht="16.5">
      <c r="A615" s="174"/>
      <c r="B615" s="175"/>
      <c r="C615" s="174"/>
    </row>
    <row r="616" spans="1:3" ht="16.5">
      <c r="A616" s="174"/>
      <c r="B616" s="175"/>
      <c r="C616" s="174"/>
    </row>
    <row r="617" spans="1:3" ht="16.5">
      <c r="A617" s="174"/>
      <c r="B617" s="175"/>
      <c r="C617" s="174"/>
    </row>
    <row r="618" spans="1:3" ht="16.5">
      <c r="A618" s="174"/>
      <c r="B618" s="175"/>
      <c r="C618" s="174"/>
    </row>
    <row r="619" spans="1:3" ht="16.5">
      <c r="A619" s="174"/>
      <c r="B619" s="175"/>
      <c r="C619" s="174"/>
    </row>
    <row r="620" spans="1:3" ht="16.5">
      <c r="A620" s="174"/>
      <c r="B620" s="175"/>
      <c r="C620" s="174"/>
    </row>
    <row r="621" spans="1:3" ht="16.5">
      <c r="A621" s="174"/>
      <c r="B621" s="175"/>
      <c r="C621" s="174"/>
    </row>
    <row r="622" spans="1:3" ht="16.5">
      <c r="A622" s="174"/>
      <c r="B622" s="175"/>
      <c r="C622" s="174"/>
    </row>
    <row r="623" spans="1:3" ht="16.5">
      <c r="A623" s="174"/>
      <c r="B623" s="175"/>
      <c r="C623" s="174"/>
    </row>
    <row r="624" spans="1:3" ht="16.5">
      <c r="A624" s="174"/>
      <c r="B624" s="175"/>
      <c r="C624" s="174"/>
    </row>
    <row r="625" spans="1:3" ht="16.5">
      <c r="A625" s="174"/>
      <c r="B625" s="175"/>
      <c r="C625" s="174"/>
    </row>
    <row r="626" spans="1:3" ht="16.5">
      <c r="A626" s="174"/>
      <c r="B626" s="175"/>
      <c r="C626" s="174"/>
    </row>
    <row r="627" spans="1:3" ht="16.5">
      <c r="A627" s="174"/>
      <c r="B627" s="175"/>
      <c r="C627" s="174"/>
    </row>
    <row r="628" spans="1:3" ht="16.5">
      <c r="A628" s="174"/>
      <c r="B628" s="175"/>
      <c r="C628" s="174"/>
    </row>
    <row r="629" spans="1:3" ht="16.5">
      <c r="A629" s="174"/>
      <c r="B629" s="175"/>
      <c r="C629" s="174"/>
    </row>
    <row r="630" spans="1:3" ht="16.5">
      <c r="A630" s="174"/>
      <c r="B630" s="175"/>
      <c r="C630" s="174"/>
    </row>
    <row r="631" spans="1:3" ht="16.5">
      <c r="A631" s="174"/>
      <c r="B631" s="175"/>
      <c r="C631" s="174"/>
    </row>
    <row r="632" spans="1:3" ht="16.5">
      <c r="A632" s="174"/>
      <c r="B632" s="175"/>
      <c r="C632" s="174"/>
    </row>
    <row r="633" spans="1:3" ht="16.5">
      <c r="A633" s="174"/>
      <c r="B633" s="175"/>
      <c r="C633" s="174"/>
    </row>
    <row r="634" spans="1:3" ht="16.5">
      <c r="A634" s="174"/>
      <c r="B634" s="175"/>
      <c r="C634" s="174"/>
    </row>
    <row r="635" spans="1:3" ht="16.5">
      <c r="A635" s="174"/>
      <c r="B635" s="175"/>
      <c r="C635" s="174"/>
    </row>
    <row r="636" spans="1:3" ht="16.5">
      <c r="A636" s="174"/>
      <c r="B636" s="175"/>
      <c r="C636" s="174"/>
    </row>
    <row r="637" spans="1:3" ht="16.5">
      <c r="A637" s="174"/>
      <c r="B637" s="175"/>
      <c r="C637" s="174"/>
    </row>
    <row r="638" spans="1:3" ht="16.5">
      <c r="A638" s="174"/>
      <c r="B638" s="175"/>
      <c r="C638" s="174"/>
    </row>
    <row r="639" spans="1:3" ht="16.5">
      <c r="A639" s="174"/>
      <c r="B639" s="175"/>
      <c r="C639" s="174"/>
    </row>
    <row r="640" spans="1:3" ht="16.5">
      <c r="A640" s="174"/>
      <c r="B640" s="175"/>
      <c r="C640" s="174"/>
    </row>
    <row r="641" spans="1:3" ht="16.5">
      <c r="A641" s="174"/>
      <c r="B641" s="175"/>
      <c r="C641" s="174"/>
    </row>
    <row r="642" spans="1:3" ht="16.5">
      <c r="A642" s="174"/>
      <c r="B642" s="175"/>
      <c r="C642" s="174"/>
    </row>
    <row r="643" spans="1:3" ht="16.5">
      <c r="A643" s="174"/>
      <c r="B643" s="175"/>
      <c r="C643" s="174"/>
    </row>
    <row r="644" spans="1:3" ht="16.5">
      <c r="A644" s="174"/>
      <c r="B644" s="175"/>
      <c r="C644" s="174"/>
    </row>
    <row r="645" spans="1:3" ht="16.5">
      <c r="A645" s="174"/>
      <c r="B645" s="175"/>
      <c r="C645" s="174"/>
    </row>
    <row r="646" spans="1:3" ht="16.5">
      <c r="A646" s="174"/>
      <c r="B646" s="175"/>
      <c r="C646" s="174"/>
    </row>
    <row r="647" spans="1:3" ht="16.5">
      <c r="A647" s="174"/>
      <c r="B647" s="175"/>
      <c r="C647" s="174"/>
    </row>
    <row r="648" spans="1:3" ht="16.5">
      <c r="A648" s="174"/>
      <c r="B648" s="175"/>
      <c r="C648" s="174"/>
    </row>
    <row r="649" spans="1:3" ht="16.5">
      <c r="A649" s="174"/>
      <c r="B649" s="175"/>
      <c r="C649" s="174"/>
    </row>
    <row r="650" spans="1:3" ht="16.5">
      <c r="A650" s="174"/>
      <c r="B650" s="175"/>
      <c r="C650" s="174"/>
    </row>
    <row r="651" spans="1:3" ht="16.5">
      <c r="A651" s="174"/>
      <c r="B651" s="175"/>
      <c r="C651" s="174"/>
    </row>
    <row r="652" spans="1:3" ht="16.5">
      <c r="A652" s="174"/>
      <c r="B652" s="175"/>
      <c r="C652" s="174"/>
    </row>
    <row r="653" spans="1:3" ht="16.5">
      <c r="A653" s="174"/>
      <c r="B653" s="175"/>
      <c r="C653" s="174"/>
    </row>
    <row r="654" spans="1:3" ht="16.5">
      <c r="A654" s="174"/>
      <c r="B654" s="175"/>
      <c r="C654" s="174"/>
    </row>
    <row r="655" spans="1:3" ht="16.5">
      <c r="A655" s="174"/>
      <c r="B655" s="175"/>
      <c r="C655" s="174"/>
    </row>
    <row r="656" spans="1:3" ht="16.5">
      <c r="A656" s="174"/>
      <c r="B656" s="175"/>
      <c r="C656" s="174"/>
    </row>
    <row r="657" spans="1:3" ht="16.5">
      <c r="A657" s="174"/>
      <c r="B657" s="175"/>
      <c r="C657" s="174"/>
    </row>
    <row r="658" spans="1:3" ht="16.5">
      <c r="A658" s="174"/>
      <c r="B658" s="175"/>
      <c r="C658" s="174"/>
    </row>
    <row r="659" spans="1:3" ht="16.5">
      <c r="A659" s="174"/>
      <c r="B659" s="175"/>
      <c r="C659" s="174"/>
    </row>
    <row r="660" spans="1:3" ht="16.5">
      <c r="A660" s="174"/>
      <c r="B660" s="175"/>
      <c r="C660" s="174"/>
    </row>
    <row r="661" spans="1:3" ht="16.5">
      <c r="A661" s="174"/>
      <c r="B661" s="175"/>
      <c r="C661" s="174"/>
    </row>
    <row r="662" spans="1:3" ht="16.5">
      <c r="A662" s="174"/>
      <c r="B662" s="175"/>
      <c r="C662" s="174"/>
    </row>
    <row r="663" spans="1:3" ht="16.5">
      <c r="A663" s="174"/>
      <c r="B663" s="175"/>
      <c r="C663" s="174"/>
    </row>
    <row r="664" spans="1:3" ht="16.5">
      <c r="A664" s="174"/>
      <c r="B664" s="175"/>
      <c r="C664" s="174"/>
    </row>
    <row r="665" spans="1:3" ht="16.5">
      <c r="A665" s="174"/>
      <c r="B665" s="175"/>
      <c r="C665" s="174"/>
    </row>
    <row r="666" spans="1:3" ht="16.5">
      <c r="A666" s="174"/>
      <c r="B666" s="175"/>
      <c r="C666" s="174"/>
    </row>
    <row r="667" spans="1:3" ht="16.5">
      <c r="A667" s="174"/>
      <c r="B667" s="175"/>
      <c r="C667" s="174"/>
    </row>
    <row r="668" spans="1:3" ht="16.5">
      <c r="A668" s="174"/>
      <c r="B668" s="175"/>
      <c r="C668" s="174"/>
    </row>
    <row r="669" spans="1:3" ht="16.5">
      <c r="A669" s="174"/>
      <c r="B669" s="175"/>
      <c r="C669" s="174"/>
    </row>
    <row r="670" spans="1:3" ht="16.5">
      <c r="A670" s="174"/>
      <c r="B670" s="175"/>
      <c r="C670" s="174"/>
    </row>
    <row r="671" spans="1:3" ht="16.5">
      <c r="A671" s="174"/>
      <c r="B671" s="175"/>
      <c r="C671" s="174"/>
    </row>
    <row r="672" spans="1:3" ht="16.5">
      <c r="A672" s="174"/>
      <c r="B672" s="175"/>
      <c r="C672" s="174"/>
    </row>
    <row r="673" spans="1:3" ht="16.5">
      <c r="A673" s="174"/>
      <c r="B673" s="175"/>
      <c r="C673" s="174"/>
    </row>
    <row r="674" spans="1:3" ht="16.5">
      <c r="A674" s="174"/>
      <c r="B674" s="175"/>
      <c r="C674" s="174"/>
    </row>
    <row r="675" spans="1:3" ht="16.5">
      <c r="A675" s="174"/>
      <c r="B675" s="175"/>
      <c r="C675" s="174"/>
    </row>
    <row r="676" spans="1:3" ht="16.5">
      <c r="A676" s="174"/>
      <c r="B676" s="175"/>
      <c r="C676" s="174"/>
    </row>
    <row r="677" spans="1:3" ht="16.5">
      <c r="A677" s="174"/>
      <c r="B677" s="175"/>
      <c r="C677" s="174"/>
    </row>
    <row r="678" spans="1:3" ht="16.5">
      <c r="A678" s="174"/>
      <c r="B678" s="175"/>
      <c r="C678" s="174"/>
    </row>
    <row r="679" spans="1:3" ht="16.5">
      <c r="A679" s="174"/>
      <c r="B679" s="175"/>
      <c r="C679" s="174"/>
    </row>
    <row r="680" spans="1:3" ht="16.5">
      <c r="A680" s="174"/>
      <c r="B680" s="175"/>
      <c r="C680" s="174"/>
    </row>
    <row r="681" spans="1:3" ht="16.5">
      <c r="A681" s="174"/>
      <c r="B681" s="175"/>
      <c r="C681" s="174"/>
    </row>
    <row r="682" spans="1:3" ht="16.5">
      <c r="A682" s="174"/>
      <c r="B682" s="175"/>
      <c r="C682" s="174"/>
    </row>
    <row r="683" spans="1:3" ht="16.5">
      <c r="A683" s="174"/>
      <c r="B683" s="175"/>
      <c r="C683" s="174"/>
    </row>
    <row r="684" spans="1:3" ht="16.5">
      <c r="A684" s="174"/>
      <c r="B684" s="175"/>
      <c r="C684" s="174"/>
    </row>
    <row r="685" spans="1:3" ht="16.5">
      <c r="A685" s="174"/>
      <c r="B685" s="175"/>
      <c r="C685" s="174"/>
    </row>
    <row r="686" spans="1:3" ht="16.5">
      <c r="A686" s="174"/>
      <c r="B686" s="175"/>
      <c r="C686" s="174"/>
    </row>
    <row r="687" spans="1:3" ht="16.5">
      <c r="A687" s="174"/>
      <c r="B687" s="175"/>
      <c r="C687" s="174"/>
    </row>
    <row r="688" spans="1:3" ht="16.5">
      <c r="A688" s="174"/>
      <c r="B688" s="175"/>
      <c r="C688" s="174"/>
    </row>
    <row r="689" spans="1:3" ht="16.5">
      <c r="A689" s="174"/>
      <c r="B689" s="175"/>
      <c r="C689" s="174"/>
    </row>
    <row r="690" spans="1:3" ht="16.5">
      <c r="A690" s="174"/>
      <c r="B690" s="175"/>
      <c r="C690" s="174"/>
    </row>
    <row r="691" spans="1:3" ht="16.5">
      <c r="A691" s="174"/>
      <c r="B691" s="175"/>
      <c r="C691" s="174"/>
    </row>
    <row r="692" spans="1:3" ht="16.5">
      <c r="A692" s="174"/>
      <c r="B692" s="175"/>
      <c r="C692" s="174"/>
    </row>
    <row r="693" spans="1:3" ht="16.5">
      <c r="A693" s="174"/>
      <c r="B693" s="175"/>
      <c r="C693" s="174"/>
    </row>
    <row r="694" spans="1:3" ht="16.5">
      <c r="A694" s="174"/>
      <c r="B694" s="175"/>
      <c r="C694" s="174"/>
    </row>
    <row r="695" spans="1:3" ht="16.5">
      <c r="A695" s="174"/>
      <c r="B695" s="175"/>
      <c r="C695" s="174"/>
    </row>
    <row r="696" spans="1:3" ht="16.5">
      <c r="A696" s="174"/>
      <c r="B696" s="175"/>
      <c r="C696" s="174"/>
    </row>
    <row r="697" spans="1:3" ht="16.5">
      <c r="A697" s="174"/>
      <c r="B697" s="175"/>
      <c r="C697" s="174"/>
    </row>
    <row r="698" spans="1:3" ht="16.5">
      <c r="A698" s="174"/>
      <c r="B698" s="175"/>
      <c r="C698" s="174"/>
    </row>
    <row r="699" spans="1:3" ht="16.5">
      <c r="A699" s="174"/>
      <c r="B699" s="175"/>
      <c r="C699" s="174"/>
    </row>
    <row r="700" spans="1:3" ht="16.5">
      <c r="A700" s="174"/>
      <c r="B700" s="175"/>
      <c r="C700" s="174"/>
    </row>
    <row r="701" spans="1:3" ht="16.5">
      <c r="A701" s="174"/>
      <c r="B701" s="175"/>
      <c r="C701" s="174"/>
    </row>
    <row r="702" spans="1:3" ht="16.5">
      <c r="A702" s="174"/>
      <c r="B702" s="175"/>
      <c r="C702" s="174"/>
    </row>
    <row r="703" spans="1:3" ht="16.5">
      <c r="A703" s="174"/>
      <c r="B703" s="175"/>
      <c r="C703" s="174"/>
    </row>
    <row r="704" spans="1:3" ht="16.5">
      <c r="A704" s="174"/>
      <c r="B704" s="175"/>
      <c r="C704" s="174"/>
    </row>
    <row r="705" spans="1:3" ht="16.5">
      <c r="A705" s="174"/>
      <c r="B705" s="175"/>
      <c r="C705" s="174"/>
    </row>
    <row r="706" spans="1:3" ht="16.5">
      <c r="A706" s="174"/>
      <c r="B706" s="175"/>
      <c r="C706" s="174"/>
    </row>
    <row r="707" spans="1:3" ht="16.5">
      <c r="A707" s="174"/>
      <c r="B707" s="175"/>
      <c r="C707" s="174"/>
    </row>
    <row r="708" spans="1:3" ht="16.5">
      <c r="A708" s="174"/>
      <c r="B708" s="175"/>
      <c r="C708" s="174"/>
    </row>
    <row r="709" spans="1:3" ht="16.5">
      <c r="A709" s="174"/>
      <c r="B709" s="175"/>
      <c r="C709" s="174"/>
    </row>
    <row r="710" spans="1:3" ht="16.5">
      <c r="A710" s="174"/>
      <c r="B710" s="175"/>
      <c r="C710" s="174"/>
    </row>
    <row r="711" spans="1:3" ht="16.5">
      <c r="A711" s="174"/>
      <c r="B711" s="175"/>
      <c r="C711" s="174"/>
    </row>
    <row r="712" spans="1:3" ht="16.5">
      <c r="A712" s="174"/>
      <c r="B712" s="175"/>
      <c r="C712" s="174"/>
    </row>
    <row r="713" spans="1:3" ht="16.5">
      <c r="A713" s="174"/>
      <c r="B713" s="175"/>
      <c r="C713" s="174"/>
    </row>
    <row r="714" spans="1:3" ht="16.5">
      <c r="A714" s="174"/>
      <c r="B714" s="175"/>
      <c r="C714" s="174"/>
    </row>
    <row r="715" spans="1:3" ht="16.5">
      <c r="A715" s="174"/>
      <c r="B715" s="175"/>
      <c r="C715" s="174"/>
    </row>
    <row r="716" spans="1:3" ht="16.5">
      <c r="A716" s="174"/>
      <c r="B716" s="175"/>
      <c r="C716" s="174"/>
    </row>
    <row r="717" spans="1:3" ht="16.5">
      <c r="A717" s="174"/>
      <c r="B717" s="175"/>
      <c r="C717" s="174"/>
    </row>
    <row r="718" spans="1:3" ht="16.5">
      <c r="A718" s="174"/>
      <c r="B718" s="175"/>
      <c r="C718" s="174"/>
    </row>
    <row r="719" spans="1:3" ht="16.5">
      <c r="A719" s="174"/>
      <c r="B719" s="175"/>
      <c r="C719" s="174"/>
    </row>
    <row r="720" spans="1:3" ht="16.5">
      <c r="A720" s="174"/>
      <c r="B720" s="175"/>
      <c r="C720" s="174"/>
    </row>
    <row r="721" spans="1:3" ht="16.5">
      <c r="A721" s="174"/>
      <c r="B721" s="175"/>
      <c r="C721" s="174"/>
    </row>
    <row r="722" spans="1:3" ht="16.5">
      <c r="A722" s="174"/>
      <c r="B722" s="175"/>
      <c r="C722" s="174"/>
    </row>
    <row r="723" spans="1:3" ht="16.5">
      <c r="A723" s="174"/>
      <c r="B723" s="175"/>
      <c r="C723" s="174"/>
    </row>
    <row r="724" spans="1:3" ht="16.5">
      <c r="A724" s="174"/>
      <c r="B724" s="175"/>
      <c r="C724" s="174"/>
    </row>
    <row r="725" spans="1:3" ht="16.5">
      <c r="A725" s="174"/>
      <c r="B725" s="175"/>
      <c r="C725" s="174"/>
    </row>
    <row r="726" spans="1:3" ht="16.5">
      <c r="A726" s="174"/>
      <c r="B726" s="175"/>
      <c r="C726" s="174"/>
    </row>
    <row r="727" spans="1:3" ht="16.5">
      <c r="A727" s="174"/>
      <c r="B727" s="175"/>
      <c r="C727" s="174"/>
    </row>
    <row r="728" spans="1:3" ht="16.5">
      <c r="A728" s="174"/>
      <c r="B728" s="175"/>
      <c r="C728" s="174"/>
    </row>
    <row r="729" spans="1:3" ht="16.5">
      <c r="A729" s="174"/>
      <c r="B729" s="175"/>
      <c r="C729" s="174"/>
    </row>
    <row r="730" spans="1:3" ht="16.5">
      <c r="A730" s="174"/>
      <c r="B730" s="175"/>
      <c r="C730" s="174"/>
    </row>
    <row r="731" spans="1:3" ht="16.5">
      <c r="A731" s="174"/>
      <c r="B731" s="175"/>
      <c r="C731" s="174"/>
    </row>
    <row r="732" spans="1:3" ht="16.5">
      <c r="A732" s="174"/>
      <c r="B732" s="175"/>
      <c r="C732" s="174"/>
    </row>
    <row r="733" spans="1:3" ht="16.5">
      <c r="A733" s="174"/>
      <c r="B733" s="175"/>
      <c r="C733" s="174"/>
    </row>
    <row r="734" spans="1:3" ht="16.5">
      <c r="A734" s="174"/>
      <c r="B734" s="175"/>
      <c r="C734" s="174"/>
    </row>
    <row r="735" spans="1:3" ht="16.5">
      <c r="A735" s="174"/>
      <c r="B735" s="175"/>
      <c r="C735" s="174"/>
    </row>
    <row r="736" spans="1:3" ht="16.5">
      <c r="A736" s="174"/>
      <c r="B736" s="175"/>
      <c r="C736" s="174"/>
    </row>
    <row r="737" spans="1:3" ht="16.5">
      <c r="A737" s="174"/>
      <c r="B737" s="175"/>
      <c r="C737" s="174"/>
    </row>
    <row r="738" spans="1:3" ht="16.5">
      <c r="A738" s="174"/>
      <c r="B738" s="175"/>
      <c r="C738" s="174"/>
    </row>
    <row r="739" spans="1:3" ht="16.5">
      <c r="A739" s="174"/>
      <c r="B739" s="175"/>
      <c r="C739" s="174"/>
    </row>
    <row r="740" spans="1:3" ht="16.5">
      <c r="A740" s="174"/>
      <c r="B740" s="175"/>
      <c r="C740" s="174"/>
    </row>
    <row r="741" spans="1:3" ht="16.5">
      <c r="A741" s="174"/>
      <c r="B741" s="175"/>
      <c r="C741" s="174"/>
    </row>
    <row r="742" spans="1:3" ht="16.5">
      <c r="A742" s="174"/>
      <c r="B742" s="175"/>
      <c r="C742" s="174"/>
    </row>
    <row r="743" spans="1:3" ht="16.5">
      <c r="A743" s="174"/>
      <c r="B743" s="175"/>
      <c r="C743" s="174"/>
    </row>
    <row r="744" spans="1:3" ht="16.5">
      <c r="A744" s="174"/>
      <c r="B744" s="175"/>
      <c r="C744" s="174"/>
    </row>
    <row r="745" spans="1:3" ht="16.5">
      <c r="A745" s="174"/>
      <c r="B745" s="175"/>
      <c r="C745" s="174"/>
    </row>
    <row r="746" spans="1:3" ht="16.5">
      <c r="A746" s="174"/>
      <c r="B746" s="175"/>
      <c r="C746" s="174"/>
    </row>
    <row r="747" spans="1:3" ht="16.5">
      <c r="A747" s="174"/>
      <c r="B747" s="175"/>
      <c r="C747" s="174"/>
    </row>
    <row r="748" spans="1:3" ht="16.5">
      <c r="A748" s="174"/>
      <c r="B748" s="175"/>
      <c r="C748" s="174"/>
    </row>
    <row r="749" spans="1:3" ht="16.5">
      <c r="A749" s="174"/>
      <c r="B749" s="175"/>
      <c r="C749" s="174"/>
    </row>
    <row r="750" spans="1:3" ht="16.5">
      <c r="A750" s="174"/>
      <c r="B750" s="175"/>
      <c r="C750" s="174"/>
    </row>
    <row r="751" spans="1:3" ht="16.5">
      <c r="A751" s="174"/>
      <c r="B751" s="175"/>
      <c r="C751" s="174"/>
    </row>
    <row r="752" spans="1:3" ht="16.5">
      <c r="A752" s="174"/>
      <c r="B752" s="175"/>
      <c r="C752" s="174"/>
    </row>
    <row r="753" spans="1:3" ht="16.5">
      <c r="A753" s="174"/>
      <c r="B753" s="175"/>
      <c r="C753" s="174"/>
    </row>
    <row r="754" spans="1:3" ht="16.5">
      <c r="A754" s="174"/>
      <c r="B754" s="175"/>
      <c r="C754" s="174"/>
    </row>
    <row r="755" spans="1:3" ht="16.5">
      <c r="A755" s="174"/>
      <c r="B755" s="175"/>
      <c r="C755" s="174"/>
    </row>
    <row r="756" spans="1:3" ht="16.5">
      <c r="A756" s="174"/>
      <c r="B756" s="175"/>
      <c r="C756" s="174"/>
    </row>
    <row r="757" spans="1:3" ht="16.5">
      <c r="A757" s="174"/>
      <c r="B757" s="175"/>
      <c r="C757" s="174"/>
    </row>
    <row r="758" spans="1:3" ht="16.5">
      <c r="A758" s="174"/>
      <c r="B758" s="175"/>
      <c r="C758" s="174"/>
    </row>
    <row r="759" spans="1:3" ht="16.5">
      <c r="A759" s="174"/>
      <c r="B759" s="175"/>
      <c r="C759" s="174"/>
    </row>
    <row r="760" spans="1:3" ht="16.5">
      <c r="A760" s="174"/>
      <c r="B760" s="175"/>
      <c r="C760" s="174"/>
    </row>
    <row r="761" spans="1:3" ht="16.5">
      <c r="A761" s="174"/>
      <c r="B761" s="175"/>
      <c r="C761" s="174"/>
    </row>
    <row r="762" spans="1:3" ht="16.5">
      <c r="A762" s="174"/>
      <c r="B762" s="175"/>
      <c r="C762" s="174"/>
    </row>
    <row r="763" spans="1:3" ht="16.5">
      <c r="A763" s="174"/>
      <c r="B763" s="175"/>
      <c r="C763" s="174"/>
    </row>
    <row r="764" spans="1:3" ht="16.5">
      <c r="A764" s="174"/>
      <c r="B764" s="175"/>
      <c r="C764" s="174"/>
    </row>
    <row r="765" spans="1:3" ht="16.5">
      <c r="A765" s="174"/>
      <c r="B765" s="175"/>
      <c r="C765" s="174"/>
    </row>
    <row r="766" spans="1:3" ht="16.5">
      <c r="A766" s="174"/>
      <c r="B766" s="175"/>
      <c r="C766" s="174"/>
    </row>
    <row r="767" spans="1:3" ht="16.5">
      <c r="A767" s="174"/>
      <c r="B767" s="175"/>
      <c r="C767" s="174"/>
    </row>
    <row r="768" spans="1:3" ht="16.5">
      <c r="A768" s="174"/>
      <c r="B768" s="175"/>
      <c r="C768" s="174"/>
    </row>
    <row r="769" spans="1:3" ht="16.5">
      <c r="A769" s="174"/>
      <c r="B769" s="175"/>
      <c r="C769" s="174"/>
    </row>
    <row r="770" spans="1:3" ht="16.5">
      <c r="A770" s="174"/>
      <c r="B770" s="175"/>
      <c r="C770" s="174"/>
    </row>
    <row r="771" spans="1:3" ht="16.5">
      <c r="A771" s="174"/>
      <c r="B771" s="175"/>
      <c r="C771" s="174"/>
    </row>
    <row r="772" spans="1:3" ht="16.5">
      <c r="A772" s="174"/>
      <c r="B772" s="175"/>
      <c r="C772" s="174"/>
    </row>
    <row r="773" spans="1:3" ht="16.5">
      <c r="A773" s="174"/>
      <c r="B773" s="175"/>
      <c r="C773" s="174"/>
    </row>
    <row r="774" spans="1:3" ht="16.5">
      <c r="A774" s="174"/>
      <c r="B774" s="175"/>
      <c r="C774" s="174"/>
    </row>
    <row r="775" spans="1:3" ht="16.5">
      <c r="A775" s="174"/>
      <c r="B775" s="175"/>
      <c r="C775" s="174"/>
    </row>
    <row r="776" spans="1:3" ht="16.5">
      <c r="A776" s="174"/>
      <c r="B776" s="175"/>
      <c r="C776" s="174"/>
    </row>
    <row r="777" spans="1:3" ht="16.5">
      <c r="A777" s="174"/>
      <c r="B777" s="175"/>
      <c r="C777" s="174"/>
    </row>
    <row r="778" spans="1:3" ht="16.5">
      <c r="A778" s="174"/>
      <c r="B778" s="175"/>
      <c r="C778" s="174"/>
    </row>
    <row r="779" spans="1:3" ht="16.5">
      <c r="A779" s="174"/>
      <c r="B779" s="175"/>
      <c r="C779" s="174"/>
    </row>
    <row r="780" spans="1:3" ht="16.5">
      <c r="A780" s="174"/>
      <c r="B780" s="175"/>
      <c r="C780" s="174"/>
    </row>
    <row r="781" spans="1:3" ht="16.5">
      <c r="A781" s="174"/>
      <c r="B781" s="175"/>
      <c r="C781" s="174"/>
    </row>
    <row r="782" spans="1:3" ht="16.5">
      <c r="A782" s="174"/>
      <c r="B782" s="175"/>
      <c r="C782" s="174"/>
    </row>
    <row r="783" spans="1:3" ht="16.5">
      <c r="A783" s="174"/>
      <c r="B783" s="175"/>
      <c r="C783" s="174"/>
    </row>
    <row r="784" spans="1:3" ht="16.5">
      <c r="A784" s="174"/>
      <c r="B784" s="175"/>
      <c r="C784" s="174"/>
    </row>
    <row r="785" spans="1:3" ht="16.5">
      <c r="A785" s="174"/>
      <c r="B785" s="175"/>
      <c r="C785" s="174"/>
    </row>
    <row r="786" spans="1:3" ht="16.5">
      <c r="A786" s="174"/>
      <c r="B786" s="175"/>
      <c r="C786" s="174"/>
    </row>
    <row r="787" spans="1:3" ht="16.5">
      <c r="A787" s="174"/>
      <c r="B787" s="175"/>
      <c r="C787" s="174"/>
    </row>
    <row r="788" spans="1:3" ht="16.5">
      <c r="A788" s="174"/>
      <c r="B788" s="175"/>
      <c r="C788" s="174"/>
    </row>
    <row r="789" spans="1:3" ht="16.5">
      <c r="A789" s="174"/>
      <c r="B789" s="175"/>
      <c r="C789" s="174"/>
    </row>
    <row r="790" spans="1:3" ht="16.5">
      <c r="A790" s="174"/>
      <c r="B790" s="175"/>
      <c r="C790" s="174"/>
    </row>
    <row r="791" spans="1:3" ht="16.5">
      <c r="A791" s="174"/>
      <c r="B791" s="175"/>
      <c r="C791" s="174"/>
    </row>
    <row r="792" spans="1:3" ht="16.5">
      <c r="A792" s="174"/>
      <c r="B792" s="175"/>
      <c r="C792" s="174"/>
    </row>
    <row r="793" spans="1:3" ht="16.5">
      <c r="A793" s="174"/>
      <c r="B793" s="175"/>
      <c r="C793" s="174"/>
    </row>
    <row r="794" spans="1:3" ht="16.5">
      <c r="A794" s="174"/>
      <c r="B794" s="175"/>
      <c r="C794" s="174"/>
    </row>
    <row r="795" spans="1:3" ht="16.5">
      <c r="A795" s="174"/>
      <c r="B795" s="175"/>
      <c r="C795" s="174"/>
    </row>
    <row r="796" spans="1:3" ht="16.5">
      <c r="A796" s="174"/>
      <c r="B796" s="175"/>
      <c r="C796" s="174"/>
    </row>
    <row r="797" spans="1:3" ht="16.5">
      <c r="A797" s="174"/>
      <c r="B797" s="175"/>
      <c r="C797" s="174"/>
    </row>
    <row r="798" spans="1:3" ht="16.5">
      <c r="A798" s="174"/>
      <c r="B798" s="175"/>
      <c r="C798" s="174"/>
    </row>
    <row r="799" spans="1:3" ht="16.5">
      <c r="A799" s="174"/>
      <c r="B799" s="175"/>
      <c r="C799" s="174"/>
    </row>
    <row r="800" spans="1:3" ht="16.5">
      <c r="A800" s="174"/>
      <c r="B800" s="175"/>
      <c r="C800" s="174"/>
    </row>
    <row r="801" spans="1:3" ht="16.5">
      <c r="A801" s="174"/>
      <c r="B801" s="175"/>
      <c r="C801" s="174"/>
    </row>
    <row r="802" spans="1:3" ht="16.5">
      <c r="A802" s="174"/>
      <c r="B802" s="175"/>
      <c r="C802" s="174"/>
    </row>
    <row r="803" spans="1:3" ht="16.5">
      <c r="A803" s="174"/>
      <c r="B803" s="175"/>
      <c r="C803" s="174"/>
    </row>
    <row r="804" spans="1:3" ht="16.5">
      <c r="A804" s="174"/>
      <c r="B804" s="175"/>
      <c r="C804" s="174"/>
    </row>
    <row r="805" spans="1:3" ht="16.5">
      <c r="A805" s="174"/>
      <c r="B805" s="175"/>
      <c r="C805" s="174"/>
    </row>
    <row r="806" spans="1:3" ht="16.5">
      <c r="A806" s="174"/>
      <c r="B806" s="175"/>
      <c r="C806" s="174"/>
    </row>
    <row r="807" spans="1:3" ht="16.5">
      <c r="A807" s="174"/>
      <c r="B807" s="175"/>
      <c r="C807" s="174"/>
    </row>
    <row r="808" spans="1:3" ht="16.5">
      <c r="A808" s="174"/>
      <c r="B808" s="175"/>
      <c r="C808" s="174"/>
    </row>
    <row r="809" spans="1:3" ht="16.5">
      <c r="A809" s="174"/>
      <c r="B809" s="175"/>
      <c r="C809" s="174"/>
    </row>
    <row r="810" spans="1:3" ht="16.5">
      <c r="A810" s="174"/>
      <c r="B810" s="175"/>
      <c r="C810" s="174"/>
    </row>
    <row r="811" spans="1:3" ht="16.5">
      <c r="A811" s="174"/>
      <c r="B811" s="175"/>
      <c r="C811" s="174"/>
    </row>
    <row r="812" spans="1:3" ht="16.5">
      <c r="A812" s="174"/>
      <c r="B812" s="175"/>
      <c r="C812" s="174"/>
    </row>
    <row r="813" spans="1:3" ht="16.5">
      <c r="A813" s="174"/>
      <c r="B813" s="175"/>
      <c r="C813" s="174"/>
    </row>
    <row r="814" spans="1:3" ht="16.5">
      <c r="A814" s="174"/>
      <c r="B814" s="175"/>
      <c r="C814" s="174"/>
    </row>
    <row r="815" spans="1:3" ht="16.5">
      <c r="A815" s="174"/>
      <c r="B815" s="175"/>
      <c r="C815" s="174"/>
    </row>
    <row r="816" spans="1:3" ht="16.5">
      <c r="A816" s="174"/>
      <c r="B816" s="175"/>
      <c r="C816" s="174"/>
    </row>
    <row r="817" spans="1:3" ht="16.5">
      <c r="A817" s="174"/>
      <c r="B817" s="175"/>
      <c r="C817" s="174"/>
    </row>
    <row r="818" spans="1:3" ht="16.5">
      <c r="A818" s="174"/>
      <c r="B818" s="175"/>
      <c r="C818" s="174"/>
    </row>
    <row r="819" spans="1:3" ht="16.5">
      <c r="A819" s="174"/>
      <c r="B819" s="175"/>
      <c r="C819" s="174"/>
    </row>
    <row r="820" spans="1:3" ht="16.5">
      <c r="A820" s="174"/>
      <c r="B820" s="175"/>
      <c r="C820" s="174"/>
    </row>
    <row r="821" spans="1:3" ht="16.5">
      <c r="A821" s="174"/>
      <c r="B821" s="175"/>
      <c r="C821" s="174"/>
    </row>
    <row r="822" spans="1:3" ht="16.5">
      <c r="A822" s="174"/>
      <c r="B822" s="175"/>
      <c r="C822" s="174"/>
    </row>
    <row r="823" spans="1:3" ht="16.5">
      <c r="A823" s="174"/>
      <c r="B823" s="175"/>
      <c r="C823" s="174"/>
    </row>
    <row r="824" spans="1:3" ht="16.5">
      <c r="A824" s="174"/>
      <c r="B824" s="175"/>
      <c r="C824" s="174"/>
    </row>
    <row r="825" spans="1:3" ht="16.5">
      <c r="A825" s="174"/>
      <c r="B825" s="175"/>
      <c r="C825" s="174"/>
    </row>
    <row r="826" spans="1:3" ht="16.5">
      <c r="A826" s="174"/>
      <c r="B826" s="175"/>
      <c r="C826" s="174"/>
    </row>
    <row r="827" spans="1:3" ht="16.5">
      <c r="A827" s="174"/>
      <c r="B827" s="175"/>
      <c r="C827" s="174"/>
    </row>
    <row r="828" spans="1:3" ht="16.5">
      <c r="A828" s="174"/>
      <c r="B828" s="175"/>
      <c r="C828" s="174"/>
    </row>
    <row r="829" spans="1:3" ht="16.5">
      <c r="A829" s="174"/>
      <c r="B829" s="175"/>
      <c r="C829" s="174"/>
    </row>
    <row r="830" spans="1:3" ht="16.5">
      <c r="A830" s="174"/>
      <c r="B830" s="175"/>
      <c r="C830" s="174"/>
    </row>
    <row r="831" spans="1:3" ht="16.5">
      <c r="A831" s="174"/>
      <c r="B831" s="175"/>
      <c r="C831" s="174"/>
    </row>
    <row r="832" spans="1:3" ht="16.5">
      <c r="A832" s="174"/>
      <c r="B832" s="175"/>
      <c r="C832" s="174"/>
    </row>
    <row r="833" spans="1:3" ht="16.5">
      <c r="A833" s="174"/>
      <c r="B833" s="175"/>
      <c r="C833" s="174"/>
    </row>
    <row r="834" spans="1:3" ht="16.5">
      <c r="A834" s="174"/>
      <c r="B834" s="175"/>
      <c r="C834" s="174"/>
    </row>
    <row r="835" spans="1:3" ht="16.5">
      <c r="A835" s="174"/>
      <c r="B835" s="175"/>
      <c r="C835" s="174"/>
    </row>
    <row r="836" spans="1:3" ht="16.5">
      <c r="A836" s="174"/>
      <c r="B836" s="175"/>
      <c r="C836" s="174"/>
    </row>
    <row r="837" spans="1:3" ht="16.5">
      <c r="A837" s="174"/>
      <c r="B837" s="175"/>
      <c r="C837" s="174"/>
    </row>
    <row r="838" spans="1:3" ht="16.5">
      <c r="A838" s="174"/>
      <c r="B838" s="175"/>
      <c r="C838" s="174"/>
    </row>
    <row r="839" spans="1:3" ht="16.5">
      <c r="A839" s="174"/>
      <c r="B839" s="175"/>
      <c r="C839" s="174"/>
    </row>
    <row r="840" spans="1:3" ht="16.5">
      <c r="A840" s="174"/>
      <c r="B840" s="175"/>
      <c r="C840" s="174"/>
    </row>
    <row r="841" spans="1:3" ht="16.5">
      <c r="A841" s="174"/>
      <c r="B841" s="175"/>
      <c r="C841" s="174"/>
    </row>
    <row r="842" spans="1:3" ht="16.5">
      <c r="A842" s="174"/>
      <c r="B842" s="175"/>
      <c r="C842" s="174"/>
    </row>
    <row r="843" spans="1:3" ht="16.5">
      <c r="A843" s="174"/>
      <c r="B843" s="175"/>
      <c r="C843" s="174"/>
    </row>
    <row r="844" spans="1:3" ht="16.5">
      <c r="A844" s="174"/>
      <c r="B844" s="175"/>
      <c r="C844" s="174"/>
    </row>
    <row r="845" spans="1:3" ht="16.5">
      <c r="A845" s="174"/>
      <c r="B845" s="175"/>
      <c r="C845" s="174"/>
    </row>
    <row r="846" spans="1:3" ht="16.5">
      <c r="A846" s="174"/>
      <c r="B846" s="175"/>
      <c r="C846" s="174"/>
    </row>
    <row r="847" spans="1:3" ht="16.5">
      <c r="A847" s="174"/>
      <c r="B847" s="175"/>
      <c r="C847" s="174"/>
    </row>
    <row r="848" spans="1:3" ht="16.5">
      <c r="A848" s="174"/>
      <c r="B848" s="175"/>
      <c r="C848" s="174"/>
    </row>
    <row r="849" spans="1:3" ht="16.5">
      <c r="A849" s="174"/>
      <c r="B849" s="175"/>
      <c r="C849" s="174"/>
    </row>
    <row r="850" spans="1:3" ht="16.5">
      <c r="A850" s="174"/>
      <c r="B850" s="175"/>
      <c r="C850" s="174"/>
    </row>
    <row r="851" spans="1:3" ht="16.5">
      <c r="A851" s="174"/>
      <c r="B851" s="175"/>
      <c r="C851" s="174"/>
    </row>
    <row r="852" spans="1:3" ht="16.5">
      <c r="A852" s="174"/>
      <c r="B852" s="175"/>
      <c r="C852" s="174"/>
    </row>
    <row r="853" spans="1:3" ht="16.5">
      <c r="A853" s="174"/>
      <c r="B853" s="175"/>
      <c r="C853" s="174"/>
    </row>
    <row r="854" spans="1:3" ht="16.5">
      <c r="A854" s="174"/>
      <c r="B854" s="175"/>
      <c r="C854" s="174"/>
    </row>
    <row r="855" spans="1:3" ht="16.5">
      <c r="A855" s="174"/>
      <c r="B855" s="175"/>
      <c r="C855" s="174"/>
    </row>
    <row r="856" spans="1:3" ht="16.5">
      <c r="A856" s="174"/>
      <c r="B856" s="175"/>
      <c r="C856" s="174"/>
    </row>
    <row r="857" spans="1:3" ht="16.5">
      <c r="A857" s="174"/>
      <c r="B857" s="175"/>
      <c r="C857" s="174"/>
    </row>
    <row r="858" spans="1:3" ht="16.5">
      <c r="A858" s="174"/>
      <c r="B858" s="175"/>
      <c r="C858" s="174"/>
    </row>
    <row r="859" spans="1:3" ht="16.5">
      <c r="A859" s="174"/>
      <c r="B859" s="175"/>
      <c r="C859" s="174"/>
    </row>
    <row r="860" spans="1:3" ht="16.5">
      <c r="A860" s="174"/>
      <c r="B860" s="175"/>
      <c r="C860" s="174"/>
    </row>
    <row r="861" spans="1:3" ht="16.5">
      <c r="A861" s="174"/>
      <c r="B861" s="175"/>
      <c r="C861" s="174"/>
    </row>
    <row r="862" spans="1:3" ht="16.5">
      <c r="A862" s="174"/>
      <c r="B862" s="175"/>
      <c r="C862" s="174"/>
    </row>
    <row r="863" spans="1:3" ht="16.5">
      <c r="A863" s="174"/>
      <c r="B863" s="175"/>
      <c r="C863" s="174"/>
    </row>
    <row r="864" spans="1:3" ht="16.5">
      <c r="A864" s="174"/>
      <c r="B864" s="175"/>
      <c r="C864" s="174"/>
    </row>
    <row r="865" spans="1:3" ht="16.5">
      <c r="A865" s="174"/>
      <c r="B865" s="175"/>
      <c r="C865" s="174"/>
    </row>
    <row r="866" spans="1:3" ht="16.5">
      <c r="A866" s="174"/>
      <c r="B866" s="175"/>
      <c r="C866" s="174"/>
    </row>
    <row r="867" spans="1:3" ht="16.5">
      <c r="A867" s="174"/>
      <c r="B867" s="175"/>
      <c r="C867" s="174"/>
    </row>
    <row r="868" spans="1:3" ht="16.5">
      <c r="A868" s="174"/>
      <c r="B868" s="175"/>
      <c r="C868" s="174"/>
    </row>
    <row r="869" spans="1:3" ht="16.5">
      <c r="A869" s="174"/>
      <c r="B869" s="175"/>
      <c r="C869" s="174"/>
    </row>
    <row r="870" spans="1:3" ht="16.5">
      <c r="A870" s="174"/>
      <c r="B870" s="175"/>
      <c r="C870" s="174"/>
    </row>
    <row r="871" spans="1:3" ht="16.5">
      <c r="A871" s="174"/>
      <c r="B871" s="175"/>
      <c r="C871" s="174"/>
    </row>
    <row r="872" spans="1:3" ht="16.5">
      <c r="A872" s="174"/>
      <c r="B872" s="175"/>
      <c r="C872" s="174"/>
    </row>
    <row r="873" spans="1:3" ht="16.5">
      <c r="A873" s="174"/>
      <c r="B873" s="175"/>
      <c r="C873" s="174"/>
    </row>
    <row r="874" spans="1:3" ht="16.5">
      <c r="A874" s="174"/>
      <c r="B874" s="175"/>
      <c r="C874" s="174"/>
    </row>
    <row r="875" spans="1:3" ht="16.5">
      <c r="A875" s="174"/>
      <c r="B875" s="175"/>
      <c r="C875" s="174"/>
    </row>
    <row r="876" spans="1:3" ht="16.5">
      <c r="A876" s="174"/>
      <c r="B876" s="175"/>
      <c r="C876" s="174"/>
    </row>
    <row r="877" spans="1:3" ht="16.5">
      <c r="A877" s="174"/>
      <c r="B877" s="175"/>
      <c r="C877" s="174"/>
    </row>
    <row r="878" spans="1:3" ht="16.5">
      <c r="A878" s="174"/>
      <c r="B878" s="175"/>
      <c r="C878" s="174"/>
    </row>
    <row r="879" spans="1:3" ht="16.5">
      <c r="A879" s="174"/>
      <c r="B879" s="175"/>
      <c r="C879" s="174"/>
    </row>
    <row r="880" spans="1:3" ht="16.5">
      <c r="A880" s="174"/>
      <c r="B880" s="175"/>
      <c r="C880" s="174"/>
    </row>
    <row r="881" spans="1:3" ht="16.5">
      <c r="A881" s="174"/>
      <c r="B881" s="175"/>
      <c r="C881" s="174"/>
    </row>
    <row r="882" spans="1:3" ht="16.5">
      <c r="A882" s="174"/>
      <c r="B882" s="175"/>
      <c r="C882" s="174"/>
    </row>
    <row r="883" spans="1:3" ht="16.5">
      <c r="A883" s="174"/>
      <c r="B883" s="175"/>
      <c r="C883" s="174"/>
    </row>
    <row r="884" spans="1:3" ht="16.5">
      <c r="A884" s="174"/>
      <c r="B884" s="175"/>
      <c r="C884" s="174"/>
    </row>
    <row r="885" spans="1:3" ht="16.5">
      <c r="A885" s="174"/>
      <c r="B885" s="175"/>
      <c r="C885" s="174"/>
    </row>
    <row r="886" spans="1:3" ht="16.5">
      <c r="A886" s="174"/>
      <c r="B886" s="175"/>
      <c r="C886" s="174"/>
    </row>
    <row r="887" spans="1:3" ht="16.5">
      <c r="A887" s="174"/>
      <c r="B887" s="175"/>
      <c r="C887" s="174"/>
    </row>
    <row r="888" spans="1:3" ht="16.5">
      <c r="A888" s="174"/>
      <c r="B888" s="175"/>
      <c r="C888" s="174"/>
    </row>
    <row r="889" spans="1:3" ht="16.5">
      <c r="A889" s="174"/>
      <c r="B889" s="175"/>
      <c r="C889" s="174"/>
    </row>
    <row r="890" spans="1:3" ht="16.5">
      <c r="A890" s="174"/>
      <c r="B890" s="175"/>
      <c r="C890" s="174"/>
    </row>
    <row r="891" spans="1:3" ht="16.5">
      <c r="A891" s="174"/>
      <c r="B891" s="175"/>
      <c r="C891" s="174"/>
    </row>
    <row r="892" spans="1:3" ht="16.5">
      <c r="A892" s="174"/>
      <c r="B892" s="175"/>
      <c r="C892" s="174"/>
    </row>
    <row r="893" spans="1:3" ht="16.5">
      <c r="A893" s="174"/>
      <c r="B893" s="175"/>
      <c r="C893" s="174"/>
    </row>
    <row r="894" spans="1:3" ht="16.5">
      <c r="A894" s="174"/>
      <c r="B894" s="175"/>
      <c r="C894" s="174"/>
    </row>
    <row r="895" spans="1:3" ht="16.5">
      <c r="A895" s="174"/>
      <c r="B895" s="175"/>
      <c r="C895" s="174"/>
    </row>
    <row r="896" spans="1:3" ht="16.5">
      <c r="A896" s="174"/>
      <c r="B896" s="175"/>
      <c r="C896" s="174"/>
    </row>
    <row r="897" spans="1:3" ht="16.5">
      <c r="A897" s="174"/>
      <c r="B897" s="175"/>
      <c r="C897" s="174"/>
    </row>
    <row r="898" spans="1:3" ht="16.5">
      <c r="A898" s="174"/>
      <c r="B898" s="175"/>
      <c r="C898" s="174"/>
    </row>
    <row r="899" spans="1:3" ht="16.5">
      <c r="A899" s="174"/>
      <c r="B899" s="175"/>
      <c r="C899" s="174"/>
    </row>
    <row r="900" spans="1:3" ht="16.5">
      <c r="A900" s="174"/>
      <c r="B900" s="175"/>
      <c r="C900" s="174"/>
    </row>
    <row r="901" spans="1:3" ht="16.5">
      <c r="A901" s="174"/>
      <c r="B901" s="175"/>
      <c r="C901" s="174"/>
    </row>
    <row r="902" spans="1:3" ht="16.5">
      <c r="A902" s="174"/>
      <c r="B902" s="175"/>
      <c r="C902" s="174"/>
    </row>
    <row r="903" spans="1:3" ht="16.5">
      <c r="A903" s="174"/>
      <c r="B903" s="175"/>
      <c r="C903" s="174"/>
    </row>
    <row r="904" spans="1:3" ht="16.5">
      <c r="A904" s="174"/>
      <c r="B904" s="175"/>
      <c r="C904" s="174"/>
    </row>
    <row r="905" spans="1:3" ht="16.5">
      <c r="A905" s="174"/>
      <c r="B905" s="175"/>
      <c r="C905" s="174"/>
    </row>
    <row r="906" spans="1:3" ht="16.5">
      <c r="A906" s="174"/>
      <c r="B906" s="175"/>
      <c r="C906" s="174"/>
    </row>
    <row r="907" spans="1:3" ht="16.5">
      <c r="A907" s="174"/>
      <c r="B907" s="175"/>
      <c r="C907" s="174"/>
    </row>
    <row r="908" spans="1:3" ht="16.5">
      <c r="A908" s="174"/>
      <c r="B908" s="175"/>
      <c r="C908" s="174"/>
    </row>
    <row r="909" spans="1:3" ht="16.5">
      <c r="A909" s="174"/>
      <c r="B909" s="175"/>
      <c r="C909" s="174"/>
    </row>
    <row r="910" spans="1:3" ht="16.5">
      <c r="A910" s="174"/>
      <c r="B910" s="175"/>
      <c r="C910" s="174"/>
    </row>
    <row r="911" spans="1:3" ht="16.5">
      <c r="A911" s="174"/>
      <c r="B911" s="175"/>
      <c r="C911" s="174"/>
    </row>
    <row r="912" spans="1:3" ht="16.5">
      <c r="A912" s="174"/>
      <c r="B912" s="175"/>
      <c r="C912" s="174"/>
    </row>
    <row r="913" spans="1:3" ht="16.5">
      <c r="A913" s="174"/>
      <c r="B913" s="175"/>
      <c r="C913" s="174"/>
    </row>
    <row r="914" spans="1:3" ht="16.5">
      <c r="A914" s="174"/>
      <c r="B914" s="175"/>
      <c r="C914" s="174"/>
    </row>
    <row r="915" spans="1:3" ht="16.5">
      <c r="A915" s="174"/>
      <c r="B915" s="175"/>
      <c r="C915" s="174"/>
    </row>
    <row r="916" spans="1:3" ht="16.5">
      <c r="A916" s="174"/>
      <c r="B916" s="175"/>
      <c r="C916" s="174"/>
    </row>
    <row r="917" spans="1:3" ht="16.5">
      <c r="A917" s="174"/>
      <c r="B917" s="175"/>
      <c r="C917" s="174"/>
    </row>
    <row r="918" spans="1:3" ht="16.5">
      <c r="A918" s="174"/>
      <c r="B918" s="175"/>
      <c r="C918" s="174"/>
    </row>
    <row r="919" spans="1:3" ht="16.5">
      <c r="A919" s="174"/>
      <c r="B919" s="175"/>
      <c r="C919" s="174"/>
    </row>
    <row r="920" spans="1:3" ht="16.5">
      <c r="A920" s="174"/>
      <c r="B920" s="175"/>
      <c r="C920" s="174"/>
    </row>
    <row r="921" spans="1:3" ht="16.5">
      <c r="A921" s="174"/>
      <c r="B921" s="175"/>
      <c r="C921" s="174"/>
    </row>
    <row r="922" spans="1:3" ht="16.5">
      <c r="A922" s="174"/>
      <c r="B922" s="175"/>
      <c r="C922" s="174"/>
    </row>
    <row r="923" spans="1:3" ht="16.5">
      <c r="A923" s="174"/>
      <c r="B923" s="175"/>
      <c r="C923" s="174"/>
    </row>
    <row r="924" spans="1:3" ht="16.5">
      <c r="A924" s="174"/>
      <c r="B924" s="175"/>
      <c r="C924" s="174"/>
    </row>
    <row r="925" spans="1:3" ht="16.5">
      <c r="A925" s="174"/>
      <c r="B925" s="175"/>
      <c r="C925" s="174"/>
    </row>
    <row r="926" spans="1:3" ht="16.5">
      <c r="A926" s="174"/>
      <c r="B926" s="175"/>
      <c r="C926" s="174"/>
    </row>
    <row r="927" spans="1:3" ht="16.5">
      <c r="A927" s="174"/>
      <c r="B927" s="175"/>
      <c r="C927" s="174"/>
    </row>
    <row r="928" spans="1:3" ht="16.5">
      <c r="A928" s="174"/>
      <c r="B928" s="175"/>
      <c r="C928" s="174"/>
    </row>
    <row r="929" spans="1:3" ht="16.5">
      <c r="A929" s="174"/>
      <c r="B929" s="175"/>
      <c r="C929" s="174"/>
    </row>
    <row r="930" spans="1:3" ht="16.5">
      <c r="A930" s="174"/>
      <c r="B930" s="175"/>
      <c r="C930" s="174"/>
    </row>
    <row r="931" spans="1:3" ht="16.5">
      <c r="A931" s="174"/>
      <c r="B931" s="175"/>
      <c r="C931" s="174"/>
    </row>
    <row r="932" spans="1:3" ht="16.5">
      <c r="A932" s="174"/>
      <c r="B932" s="175"/>
      <c r="C932" s="174"/>
    </row>
    <row r="933" spans="1:3" ht="16.5">
      <c r="A933" s="174"/>
      <c r="B933" s="175"/>
      <c r="C933" s="174"/>
    </row>
    <row r="934" spans="1:3" ht="16.5">
      <c r="A934" s="174"/>
      <c r="B934" s="175"/>
      <c r="C934" s="174"/>
    </row>
    <row r="935" spans="1:3" ht="16.5">
      <c r="A935" s="174"/>
      <c r="B935" s="175"/>
      <c r="C935" s="174"/>
    </row>
    <row r="936" spans="1:3" ht="16.5">
      <c r="A936" s="174"/>
      <c r="B936" s="175"/>
      <c r="C936" s="174"/>
    </row>
    <row r="937" spans="1:3" ht="16.5">
      <c r="A937" s="174"/>
      <c r="B937" s="175"/>
      <c r="C937" s="174"/>
    </row>
    <row r="938" spans="1:3" ht="16.5">
      <c r="A938" s="174"/>
      <c r="B938" s="175"/>
      <c r="C938" s="174"/>
    </row>
    <row r="939" spans="1:3" ht="16.5">
      <c r="A939" s="174"/>
      <c r="B939" s="175"/>
      <c r="C939" s="174"/>
    </row>
    <row r="940" spans="1:3" ht="16.5">
      <c r="A940" s="174"/>
      <c r="B940" s="175"/>
      <c r="C940" s="174"/>
    </row>
    <row r="941" spans="1:3" ht="16.5">
      <c r="A941" s="174"/>
      <c r="B941" s="175"/>
      <c r="C941" s="174"/>
    </row>
    <row r="942" spans="1:3" ht="16.5">
      <c r="A942" s="174"/>
      <c r="B942" s="175"/>
      <c r="C942" s="174"/>
    </row>
    <row r="943" spans="1:3" ht="16.5">
      <c r="A943" s="174"/>
      <c r="B943" s="175"/>
      <c r="C943" s="174"/>
    </row>
    <row r="944" spans="1:3" ht="16.5">
      <c r="A944" s="174"/>
      <c r="B944" s="175"/>
      <c r="C944" s="174"/>
    </row>
    <row r="945" spans="1:3" ht="16.5">
      <c r="A945" s="174"/>
      <c r="B945" s="175"/>
      <c r="C945" s="174"/>
    </row>
    <row r="946" spans="1:3" ht="16.5">
      <c r="A946" s="174"/>
      <c r="B946" s="175"/>
      <c r="C946" s="174"/>
    </row>
    <row r="947" spans="1:3" ht="16.5">
      <c r="A947" s="174"/>
      <c r="B947" s="175"/>
      <c r="C947" s="174"/>
    </row>
    <row r="948" spans="1:3" ht="16.5">
      <c r="A948" s="174"/>
      <c r="B948" s="175"/>
      <c r="C948" s="174"/>
    </row>
    <row r="949" spans="1:3" ht="16.5">
      <c r="A949" s="174"/>
      <c r="B949" s="175"/>
      <c r="C949" s="174"/>
    </row>
    <row r="950" spans="1:3" ht="16.5">
      <c r="A950" s="174"/>
      <c r="B950" s="175"/>
      <c r="C950" s="174"/>
    </row>
    <row r="951" spans="1:3" ht="16.5">
      <c r="A951" s="174"/>
      <c r="B951" s="175"/>
      <c r="C951" s="174"/>
    </row>
    <row r="952" spans="1:3" ht="16.5">
      <c r="A952" s="174"/>
      <c r="B952" s="175"/>
      <c r="C952" s="174"/>
    </row>
    <row r="953" spans="1:3" ht="16.5">
      <c r="A953" s="174"/>
      <c r="B953" s="175"/>
      <c r="C953" s="174"/>
    </row>
    <row r="954" spans="1:3" ht="16.5">
      <c r="A954" s="174"/>
      <c r="B954" s="175"/>
      <c r="C954" s="174"/>
    </row>
    <row r="955" spans="1:3" ht="16.5">
      <c r="A955" s="174"/>
      <c r="B955" s="175"/>
      <c r="C955" s="174"/>
    </row>
    <row r="956" spans="1:3" ht="16.5">
      <c r="A956" s="174"/>
      <c r="B956" s="175"/>
      <c r="C956" s="174"/>
    </row>
    <row r="957" spans="1:3" ht="16.5">
      <c r="A957" s="174"/>
      <c r="B957" s="175"/>
      <c r="C957" s="174"/>
    </row>
    <row r="958" spans="1:3" ht="16.5">
      <c r="A958" s="174"/>
      <c r="B958" s="175"/>
      <c r="C958" s="174"/>
    </row>
    <row r="959" spans="1:3" ht="16.5">
      <c r="A959" s="174"/>
      <c r="B959" s="175"/>
      <c r="C959" s="174"/>
    </row>
    <row r="960" spans="1:3" ht="16.5">
      <c r="A960" s="174"/>
      <c r="B960" s="175"/>
      <c r="C960" s="174"/>
    </row>
    <row r="961" spans="1:3" ht="16.5">
      <c r="A961" s="174"/>
      <c r="B961" s="175"/>
      <c r="C961" s="174"/>
    </row>
    <row r="962" spans="1:3" ht="16.5">
      <c r="A962" s="174"/>
      <c r="B962" s="175"/>
      <c r="C962" s="174"/>
    </row>
    <row r="963" spans="1:3" ht="16.5">
      <c r="A963" s="174"/>
      <c r="B963" s="175"/>
      <c r="C963" s="174"/>
    </row>
    <row r="964" spans="1:3" ht="16.5">
      <c r="A964" s="174"/>
      <c r="B964" s="175"/>
      <c r="C964" s="174"/>
    </row>
    <row r="965" spans="1:3" ht="16.5">
      <c r="A965" s="174"/>
      <c r="B965" s="175"/>
      <c r="C965" s="174"/>
    </row>
    <row r="966" spans="1:3" ht="16.5">
      <c r="A966" s="174"/>
      <c r="B966" s="175"/>
      <c r="C966" s="174"/>
    </row>
    <row r="967" spans="1:3" ht="16.5">
      <c r="A967" s="174"/>
      <c r="B967" s="175"/>
      <c r="C967" s="174"/>
    </row>
    <row r="968" spans="1:3" ht="16.5">
      <c r="A968" s="174"/>
      <c r="B968" s="175"/>
      <c r="C968" s="174"/>
    </row>
    <row r="969" spans="1:3" ht="16.5">
      <c r="A969" s="174"/>
      <c r="B969" s="175"/>
      <c r="C969" s="174"/>
    </row>
    <row r="970" spans="1:3" ht="16.5">
      <c r="A970" s="174"/>
      <c r="B970" s="175"/>
      <c r="C970" s="174"/>
    </row>
    <row r="971" spans="1:3" ht="16.5">
      <c r="A971" s="174"/>
      <c r="B971" s="175"/>
      <c r="C971" s="174"/>
    </row>
    <row r="972" spans="1:3" ht="16.5">
      <c r="A972" s="174"/>
      <c r="B972" s="175"/>
      <c r="C972" s="174"/>
    </row>
    <row r="973" spans="1:3" ht="16.5">
      <c r="A973" s="174"/>
      <c r="B973" s="175"/>
      <c r="C973" s="174"/>
    </row>
    <row r="974" spans="1:3" ht="16.5">
      <c r="A974" s="174"/>
      <c r="B974" s="175"/>
      <c r="C974" s="174"/>
    </row>
    <row r="975" spans="1:3" ht="16.5">
      <c r="A975" s="174"/>
      <c r="B975" s="175"/>
      <c r="C975" s="174"/>
    </row>
    <row r="976" spans="1:3" ht="16.5">
      <c r="A976" s="174"/>
      <c r="B976" s="175"/>
      <c r="C976" s="174"/>
    </row>
    <row r="977" spans="1:3" ht="16.5">
      <c r="A977" s="174"/>
      <c r="B977" s="175"/>
      <c r="C977" s="174"/>
    </row>
    <row r="978" spans="1:3" ht="16.5">
      <c r="A978" s="174"/>
      <c r="B978" s="175"/>
      <c r="C978" s="174"/>
    </row>
    <row r="979" spans="1:3" ht="16.5">
      <c r="A979" s="174"/>
      <c r="B979" s="175"/>
      <c r="C979" s="174"/>
    </row>
    <row r="980" spans="1:3" ht="16.5">
      <c r="A980" s="174"/>
      <c r="B980" s="175"/>
      <c r="C980" s="174"/>
    </row>
    <row r="981" spans="1:3" ht="16.5">
      <c r="A981" s="174"/>
      <c r="B981" s="175"/>
      <c r="C981" s="174"/>
    </row>
    <row r="982" spans="1:3" ht="16.5">
      <c r="A982" s="174"/>
      <c r="B982" s="175"/>
      <c r="C982" s="174"/>
    </row>
    <row r="983" spans="1:3" ht="16.5">
      <c r="A983" s="174"/>
      <c r="B983" s="175"/>
      <c r="C983" s="174"/>
    </row>
    <row r="984" spans="1:3" ht="16.5">
      <c r="A984" s="174"/>
      <c r="B984" s="175"/>
      <c r="C984" s="174"/>
    </row>
    <row r="985" spans="1:3" ht="16.5">
      <c r="A985" s="174"/>
      <c r="B985" s="175"/>
      <c r="C985" s="174"/>
    </row>
    <row r="986" spans="1:3" ht="16.5">
      <c r="A986" s="174"/>
      <c r="B986" s="175"/>
      <c r="C986" s="174"/>
    </row>
    <row r="987" spans="1:3" ht="16.5">
      <c r="A987" s="174"/>
      <c r="B987" s="175"/>
      <c r="C987" s="174"/>
    </row>
    <row r="988" spans="1:3" ht="16.5">
      <c r="A988" s="174"/>
      <c r="B988" s="175"/>
      <c r="C988" s="174"/>
    </row>
    <row r="989" spans="1:3" ht="16.5">
      <c r="A989" s="174"/>
      <c r="B989" s="175"/>
      <c r="C989" s="174"/>
    </row>
    <row r="990" spans="1:3" ht="16.5">
      <c r="A990" s="174"/>
      <c r="B990" s="175"/>
      <c r="C990" s="174"/>
    </row>
    <row r="991" spans="1:3" ht="16.5">
      <c r="A991" s="174"/>
      <c r="B991" s="175"/>
      <c r="C991" s="174"/>
    </row>
    <row r="992" spans="1:3" ht="16.5">
      <c r="A992" s="174"/>
      <c r="B992" s="175"/>
      <c r="C992" s="174"/>
    </row>
    <row r="993" spans="1:3" ht="16.5">
      <c r="A993" s="174"/>
      <c r="B993" s="175"/>
      <c r="C993" s="174"/>
    </row>
    <row r="994" spans="1:3" ht="16.5">
      <c r="A994" s="174"/>
      <c r="B994" s="175"/>
      <c r="C994" s="174"/>
    </row>
    <row r="995" spans="1:3" ht="16.5">
      <c r="A995" s="174"/>
      <c r="B995" s="175"/>
      <c r="C995" s="174"/>
    </row>
    <row r="996" spans="1:3" ht="16.5">
      <c r="A996" s="174"/>
      <c r="B996" s="175"/>
      <c r="C996" s="174"/>
    </row>
    <row r="997" spans="1:3" ht="16.5">
      <c r="A997" s="174"/>
      <c r="B997" s="175"/>
      <c r="C997" s="174"/>
    </row>
    <row r="998" spans="1:3" ht="16.5">
      <c r="A998" s="174"/>
      <c r="B998" s="175"/>
      <c r="C998" s="174"/>
    </row>
    <row r="999" spans="1:3" ht="16.5">
      <c r="A999" s="174"/>
      <c r="B999" s="175"/>
      <c r="C999" s="174"/>
    </row>
    <row r="1000" spans="1:3" ht="16.5">
      <c r="A1000" s="174"/>
      <c r="B1000" s="175"/>
      <c r="C1000" s="174"/>
    </row>
    <row r="1001" spans="1:3" ht="16.5">
      <c r="A1001" s="174"/>
      <c r="B1001" s="175"/>
      <c r="C1001" s="174"/>
    </row>
    <row r="1002" spans="1:3" ht="16.5">
      <c r="A1002" s="174"/>
      <c r="B1002" s="175"/>
      <c r="C1002" s="174"/>
    </row>
    <row r="1003" spans="1:3" ht="16.5">
      <c r="A1003" s="174"/>
      <c r="B1003" s="175"/>
      <c r="C1003" s="174"/>
    </row>
    <row r="1004" spans="1:3" ht="16.5">
      <c r="A1004" s="174"/>
      <c r="B1004" s="175"/>
      <c r="C1004" s="174"/>
    </row>
    <row r="1005" spans="1:3" ht="16.5">
      <c r="A1005" s="174"/>
      <c r="B1005" s="175"/>
      <c r="C1005" s="174"/>
    </row>
    <row r="1006" spans="1:3" ht="16.5">
      <c r="A1006" s="174"/>
      <c r="B1006" s="175"/>
      <c r="C1006" s="174"/>
    </row>
    <row r="1007" spans="1:3" ht="16.5">
      <c r="A1007" s="174"/>
      <c r="B1007" s="175"/>
      <c r="C1007" s="174"/>
    </row>
    <row r="1008" spans="1:3" ht="16.5">
      <c r="A1008" s="174"/>
      <c r="B1008" s="175"/>
      <c r="C1008" s="174"/>
    </row>
    <row r="1009" spans="1:3" ht="16.5">
      <c r="A1009" s="174"/>
      <c r="B1009" s="175"/>
      <c r="C1009" s="174"/>
    </row>
    <row r="1010" spans="1:3" ht="16.5">
      <c r="A1010" s="174"/>
      <c r="B1010" s="175"/>
      <c r="C1010" s="174"/>
    </row>
    <row r="1011" spans="1:3" ht="16.5">
      <c r="A1011" s="174"/>
      <c r="B1011" s="175"/>
      <c r="C1011" s="174"/>
    </row>
    <row r="1012" spans="1:3" ht="16.5">
      <c r="A1012" s="174"/>
      <c r="B1012" s="175"/>
      <c r="C1012" s="174"/>
    </row>
    <row r="1013" spans="1:3" ht="16.5">
      <c r="A1013" s="174"/>
      <c r="B1013" s="175"/>
      <c r="C1013" s="174"/>
    </row>
    <row r="1014" spans="1:3" ht="16.5">
      <c r="A1014" s="174"/>
      <c r="B1014" s="175"/>
      <c r="C1014" s="174"/>
    </row>
    <row r="1015" spans="1:3" ht="16.5">
      <c r="A1015" s="174"/>
      <c r="B1015" s="175"/>
      <c r="C1015" s="174"/>
    </row>
    <row r="1016" spans="1:3" ht="16.5">
      <c r="A1016" s="174"/>
      <c r="B1016" s="175"/>
      <c r="C1016" s="174"/>
    </row>
    <row r="1017" spans="1:3" ht="16.5">
      <c r="A1017" s="174"/>
      <c r="B1017" s="175"/>
      <c r="C1017" s="174"/>
    </row>
    <row r="1018" spans="1:3" ht="16.5">
      <c r="A1018" s="174"/>
      <c r="B1018" s="175"/>
      <c r="C1018" s="174"/>
    </row>
    <row r="1019" spans="1:3" ht="16.5">
      <c r="A1019" s="174"/>
      <c r="B1019" s="175"/>
      <c r="C1019" s="174"/>
    </row>
    <row r="1020" spans="1:3" ht="16.5">
      <c r="A1020" s="174"/>
      <c r="B1020" s="175"/>
      <c r="C1020" s="174"/>
    </row>
    <row r="1021" spans="1:3" ht="16.5">
      <c r="A1021" s="174"/>
      <c r="B1021" s="175"/>
      <c r="C1021" s="174"/>
    </row>
    <row r="1022" spans="1:3" ht="16.5">
      <c r="A1022" s="174"/>
      <c r="B1022" s="175"/>
      <c r="C1022" s="174"/>
    </row>
    <row r="1023" spans="1:3" ht="16.5">
      <c r="A1023" s="174"/>
      <c r="B1023" s="175"/>
      <c r="C1023" s="174"/>
    </row>
    <row r="1024" spans="1:3" ht="16.5">
      <c r="A1024" s="174"/>
      <c r="B1024" s="175"/>
      <c r="C1024" s="174"/>
    </row>
    <row r="1025" spans="1:3" ht="16.5">
      <c r="A1025" s="174"/>
      <c r="B1025" s="175"/>
      <c r="C1025" s="174"/>
    </row>
    <row r="1026" spans="1:3" ht="16.5">
      <c r="A1026" s="174"/>
      <c r="B1026" s="175"/>
      <c r="C1026" s="174"/>
    </row>
    <row r="1027" spans="1:3" ht="16.5">
      <c r="A1027" s="174"/>
      <c r="B1027" s="175"/>
      <c r="C1027" s="174"/>
    </row>
    <row r="1028" spans="1:3" ht="16.5">
      <c r="A1028" s="174"/>
      <c r="B1028" s="175"/>
      <c r="C1028" s="174"/>
    </row>
    <row r="1029" spans="1:3" ht="16.5">
      <c r="A1029" s="174"/>
      <c r="B1029" s="175"/>
      <c r="C1029" s="174"/>
    </row>
    <row r="1030" spans="1:3" ht="16.5">
      <c r="A1030" s="174"/>
      <c r="B1030" s="175"/>
      <c r="C1030" s="174"/>
    </row>
    <row r="1031" spans="1:3" ht="16.5">
      <c r="A1031" s="174"/>
      <c r="B1031" s="175"/>
      <c r="C1031" s="174"/>
    </row>
    <row r="1032" spans="1:3" ht="16.5">
      <c r="A1032" s="174"/>
      <c r="B1032" s="175"/>
      <c r="C1032" s="174"/>
    </row>
    <row r="1033" spans="1:3" ht="16.5">
      <c r="A1033" s="174"/>
      <c r="B1033" s="175"/>
      <c r="C1033" s="174"/>
    </row>
    <row r="1034" spans="1:3" ht="16.5">
      <c r="A1034" s="174"/>
      <c r="B1034" s="175"/>
      <c r="C1034" s="174"/>
    </row>
    <row r="1035" spans="1:3" ht="16.5">
      <c r="A1035" s="174"/>
      <c r="B1035" s="175"/>
      <c r="C1035" s="174"/>
    </row>
    <row r="1036" spans="1:3" ht="16.5">
      <c r="A1036" s="174"/>
      <c r="B1036" s="175"/>
      <c r="C1036" s="174"/>
    </row>
    <row r="1037" spans="1:3" ht="16.5">
      <c r="A1037" s="174"/>
      <c r="B1037" s="175"/>
      <c r="C1037" s="174"/>
    </row>
    <row r="1038" spans="1:3" ht="16.5">
      <c r="A1038" s="174"/>
      <c r="B1038" s="175"/>
      <c r="C1038" s="174"/>
    </row>
    <row r="1039" spans="1:3" ht="16.5">
      <c r="A1039" s="174"/>
      <c r="B1039" s="175"/>
      <c r="C1039" s="174"/>
    </row>
    <row r="1040" spans="1:3" ht="16.5">
      <c r="A1040" s="174"/>
      <c r="B1040" s="175"/>
      <c r="C1040" s="174"/>
    </row>
    <row r="1041" spans="1:3" ht="16.5">
      <c r="A1041" s="174"/>
      <c r="B1041" s="175"/>
      <c r="C1041" s="174"/>
    </row>
    <row r="1042" spans="1:3" ht="16.5">
      <c r="A1042" s="174"/>
      <c r="B1042" s="175"/>
      <c r="C1042" s="174"/>
    </row>
    <row r="1043" spans="1:3" ht="16.5">
      <c r="A1043" s="174"/>
      <c r="B1043" s="175"/>
      <c r="C1043" s="174"/>
    </row>
    <row r="1044" spans="1:3" ht="16.5">
      <c r="A1044" s="174"/>
      <c r="B1044" s="175"/>
      <c r="C1044" s="174"/>
    </row>
    <row r="1045" spans="1:3" ht="16.5">
      <c r="A1045" s="174"/>
      <c r="B1045" s="175"/>
      <c r="C1045" s="174"/>
    </row>
    <row r="1046" spans="1:3" ht="16.5">
      <c r="A1046" s="174"/>
      <c r="B1046" s="175"/>
      <c r="C1046" s="174"/>
    </row>
    <row r="1047" spans="1:3" ht="16.5">
      <c r="A1047" s="174"/>
      <c r="B1047" s="175"/>
      <c r="C1047" s="174"/>
    </row>
    <row r="1048" spans="1:3" ht="16.5">
      <c r="A1048" s="174"/>
      <c r="B1048" s="175"/>
      <c r="C1048" s="174"/>
    </row>
    <row r="1049" spans="1:3" ht="16.5">
      <c r="A1049" s="174"/>
      <c r="B1049" s="175"/>
      <c r="C1049" s="174"/>
    </row>
    <row r="1050" spans="1:3" ht="16.5">
      <c r="A1050" s="174"/>
      <c r="B1050" s="175"/>
      <c r="C1050" s="174"/>
    </row>
    <row r="1051" spans="1:3" ht="16.5">
      <c r="A1051" s="174"/>
      <c r="B1051" s="175"/>
      <c r="C1051" s="174"/>
    </row>
    <row r="1052" spans="1:3" ht="16.5">
      <c r="A1052" s="174"/>
      <c r="B1052" s="175"/>
      <c r="C1052" s="174"/>
    </row>
    <row r="1053" spans="1:3" ht="16.5">
      <c r="A1053" s="174"/>
      <c r="B1053" s="175"/>
      <c r="C1053" s="174"/>
    </row>
    <row r="1054" spans="1:3" ht="16.5">
      <c r="A1054" s="174"/>
      <c r="B1054" s="175"/>
      <c r="C1054" s="174"/>
    </row>
    <row r="1055" spans="1:3" ht="16.5">
      <c r="A1055" s="174"/>
      <c r="B1055" s="175"/>
      <c r="C1055" s="174"/>
    </row>
    <row r="1056" spans="1:3" ht="16.5">
      <c r="A1056" s="174"/>
      <c r="B1056" s="175"/>
      <c r="C1056" s="174"/>
    </row>
    <row r="1057" spans="1:3" ht="16.5">
      <c r="A1057" s="174"/>
      <c r="B1057" s="175"/>
      <c r="C1057" s="174"/>
    </row>
    <row r="1058" spans="1:3" ht="16.5">
      <c r="A1058" s="174"/>
      <c r="B1058" s="175"/>
      <c r="C1058" s="174"/>
    </row>
    <row r="1059" spans="1:3" ht="16.5">
      <c r="A1059" s="174"/>
      <c r="B1059" s="175"/>
      <c r="C1059" s="174"/>
    </row>
    <row r="1060" spans="1:3" ht="16.5">
      <c r="A1060" s="174"/>
      <c r="B1060" s="175"/>
      <c r="C1060" s="174"/>
    </row>
    <row r="1061" spans="1:3" ht="16.5">
      <c r="A1061" s="174"/>
      <c r="B1061" s="175"/>
      <c r="C1061" s="174"/>
    </row>
    <row r="1062" spans="1:3" ht="16.5">
      <c r="A1062" s="174"/>
      <c r="B1062" s="175"/>
      <c r="C1062" s="174"/>
    </row>
    <row r="1063" spans="1:3" ht="16.5">
      <c r="A1063" s="174"/>
      <c r="B1063" s="175"/>
      <c r="C1063" s="174"/>
    </row>
    <row r="1064" spans="1:3" ht="16.5">
      <c r="A1064" s="174"/>
      <c r="B1064" s="175"/>
      <c r="C1064" s="174"/>
    </row>
    <row r="1065" spans="1:3" ht="16.5">
      <c r="A1065" s="174"/>
      <c r="B1065" s="175"/>
      <c r="C1065" s="174"/>
    </row>
    <row r="1066" spans="1:3" ht="16.5">
      <c r="A1066" s="174"/>
      <c r="B1066" s="175"/>
      <c r="C1066" s="174"/>
    </row>
    <row r="1067" spans="1:3" ht="16.5">
      <c r="A1067" s="174"/>
      <c r="B1067" s="175"/>
      <c r="C1067" s="174"/>
    </row>
    <row r="1068" spans="1:3" ht="16.5">
      <c r="A1068" s="174"/>
      <c r="B1068" s="175"/>
      <c r="C1068" s="174"/>
    </row>
    <row r="1069" spans="1:3" ht="16.5">
      <c r="A1069" s="174"/>
      <c r="B1069" s="175"/>
      <c r="C1069" s="174"/>
    </row>
    <row r="1070" spans="1:3" ht="16.5">
      <c r="A1070" s="174"/>
      <c r="B1070" s="175"/>
      <c r="C1070" s="174"/>
    </row>
    <row r="1071" spans="1:3" ht="16.5">
      <c r="A1071" s="174"/>
      <c r="B1071" s="175"/>
      <c r="C1071" s="174"/>
    </row>
    <row r="1072" spans="1:3" ht="16.5">
      <c r="A1072" s="174"/>
      <c r="B1072" s="175"/>
      <c r="C1072" s="174"/>
    </row>
    <row r="1073" spans="1:3" ht="16.5">
      <c r="A1073" s="174"/>
      <c r="B1073" s="175"/>
      <c r="C1073" s="174"/>
    </row>
    <row r="1074" spans="1:3" ht="16.5">
      <c r="A1074" s="174"/>
      <c r="B1074" s="175"/>
      <c r="C1074" s="174"/>
    </row>
    <row r="1075" spans="1:3" ht="16.5">
      <c r="A1075" s="174"/>
      <c r="B1075" s="175"/>
      <c r="C1075" s="174"/>
    </row>
    <row r="1076" spans="1:3" ht="16.5">
      <c r="A1076" s="174"/>
      <c r="B1076" s="175"/>
      <c r="C1076" s="174"/>
    </row>
    <row r="1077" spans="1:3" ht="16.5">
      <c r="A1077" s="174"/>
      <c r="B1077" s="175"/>
      <c r="C1077" s="174"/>
    </row>
  </sheetData>
  <mergeCells count="6"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2.8515625" style="0" customWidth="1"/>
    <col min="2" max="2" width="31.00390625" style="0" customWidth="1"/>
    <col min="3" max="3" width="18.28125" style="0" customWidth="1"/>
  </cols>
  <sheetData>
    <row r="1" spans="1:3" ht="15">
      <c r="A1" s="218" t="s">
        <v>105</v>
      </c>
      <c r="B1" s="218"/>
      <c r="C1" s="218"/>
    </row>
    <row r="2" spans="1:3" ht="15">
      <c r="A2" s="218" t="s">
        <v>54</v>
      </c>
      <c r="B2" s="218"/>
      <c r="C2" s="218"/>
    </row>
    <row r="3" spans="1:3" ht="15">
      <c r="A3" s="218" t="s">
        <v>106</v>
      </c>
      <c r="B3" s="218"/>
      <c r="C3" s="218"/>
    </row>
    <row r="4" spans="1:5" ht="16.5">
      <c r="A4" s="189" t="s">
        <v>25</v>
      </c>
      <c r="B4" s="189"/>
      <c r="C4" s="189"/>
      <c r="D4" s="217"/>
      <c r="E4" s="217"/>
    </row>
    <row r="5" spans="1:3" ht="12.75">
      <c r="A5" s="182"/>
      <c r="B5" s="182"/>
      <c r="C5" s="182"/>
    </row>
    <row r="6" spans="1:3" ht="12.75">
      <c r="A6" s="182"/>
      <c r="B6" s="182"/>
      <c r="C6" s="182"/>
    </row>
    <row r="7" spans="1:3" ht="12.75">
      <c r="A7" s="182"/>
      <c r="B7" s="182"/>
      <c r="C7" s="182"/>
    </row>
    <row r="8" spans="1:4" ht="31.5" customHeight="1">
      <c r="A8" s="215" t="s">
        <v>108</v>
      </c>
      <c r="B8" s="215"/>
      <c r="C8" s="215"/>
      <c r="D8" s="183"/>
    </row>
    <row r="9" spans="1:4" ht="39.75" customHeight="1">
      <c r="A9" s="216" t="s">
        <v>107</v>
      </c>
      <c r="B9" s="216"/>
      <c r="C9" s="216"/>
      <c r="D9" s="184"/>
    </row>
    <row r="10" spans="1:4" ht="39.75" customHeight="1">
      <c r="A10" s="184"/>
      <c r="B10" s="184"/>
      <c r="C10" s="184"/>
      <c r="D10" s="184"/>
    </row>
    <row r="11" spans="1:3" ht="18.75">
      <c r="A11" s="81"/>
      <c r="B11" s="81"/>
      <c r="C11" t="s">
        <v>668</v>
      </c>
    </row>
    <row r="12" spans="1:3" ht="109.5" customHeight="1">
      <c r="A12" s="160" t="s">
        <v>669</v>
      </c>
      <c r="B12" s="160" t="s">
        <v>670</v>
      </c>
      <c r="C12" s="82" t="s">
        <v>62</v>
      </c>
    </row>
    <row r="13" spans="1:3" ht="31.5">
      <c r="A13" s="164" t="s">
        <v>671</v>
      </c>
      <c r="B13" s="165" t="s">
        <v>672</v>
      </c>
      <c r="C13" s="47">
        <f>SUM(C14)</f>
        <v>0</v>
      </c>
    </row>
    <row r="14" spans="1:3" ht="31.5">
      <c r="A14" s="166" t="s">
        <v>673</v>
      </c>
      <c r="B14" s="185" t="s">
        <v>674</v>
      </c>
      <c r="C14" s="45">
        <f>SUM(C19+C15)</f>
        <v>0</v>
      </c>
    </row>
    <row r="15" spans="1:3" ht="16.5">
      <c r="A15" s="166" t="s">
        <v>683</v>
      </c>
      <c r="B15" s="185" t="s">
        <v>685</v>
      </c>
      <c r="C15" s="45">
        <f>SUM(C18)</f>
        <v>0</v>
      </c>
    </row>
    <row r="16" spans="1:3" ht="31.5">
      <c r="A16" s="166" t="s">
        <v>79</v>
      </c>
      <c r="B16" s="185" t="s">
        <v>686</v>
      </c>
      <c r="C16" s="45">
        <f>SUM(C18)</f>
        <v>0</v>
      </c>
    </row>
    <row r="17" spans="1:3" ht="31.5">
      <c r="A17" s="166" t="s">
        <v>81</v>
      </c>
      <c r="B17" s="185" t="s">
        <v>687</v>
      </c>
      <c r="C17" s="45">
        <f>SUM(C18)</f>
        <v>0</v>
      </c>
    </row>
    <row r="18" spans="1:3" ht="31.5">
      <c r="A18" s="166" t="s">
        <v>684</v>
      </c>
      <c r="B18" s="185" t="s">
        <v>688</v>
      </c>
      <c r="C18" s="45"/>
    </row>
    <row r="19" spans="1:3" ht="16.5">
      <c r="A19" s="166" t="s">
        <v>675</v>
      </c>
      <c r="B19" s="185" t="s">
        <v>676</v>
      </c>
      <c r="C19" s="45">
        <f>SUM(C22)</f>
        <v>0</v>
      </c>
    </row>
    <row r="20" spans="1:3" ht="31.5">
      <c r="A20" s="166" t="s">
        <v>677</v>
      </c>
      <c r="B20" s="185" t="s">
        <v>678</v>
      </c>
      <c r="C20" s="45">
        <f>SUM(C22)</f>
        <v>0</v>
      </c>
    </row>
    <row r="21" spans="1:3" ht="31.5">
      <c r="A21" s="166" t="s">
        <v>679</v>
      </c>
      <c r="B21" s="185" t="s">
        <v>680</v>
      </c>
      <c r="C21" s="45">
        <f>SUM(C22)</f>
        <v>0</v>
      </c>
    </row>
    <row r="22" spans="1:3" ht="31.5">
      <c r="A22" s="166" t="s">
        <v>681</v>
      </c>
      <c r="B22" s="185" t="s">
        <v>682</v>
      </c>
      <c r="C22" s="45"/>
    </row>
  </sheetData>
  <mergeCells count="7">
    <mergeCell ref="A8:C8"/>
    <mergeCell ref="A9:C9"/>
    <mergeCell ref="D4:E4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Nevalenova</cp:lastModifiedBy>
  <cp:lastPrinted>2011-04-14T11:55:29Z</cp:lastPrinted>
  <dcterms:created xsi:type="dcterms:W3CDTF">2002-03-11T10:22:12Z</dcterms:created>
  <dcterms:modified xsi:type="dcterms:W3CDTF">2011-09-16T11:09:07Z</dcterms:modified>
  <cp:category/>
  <cp:version/>
  <cp:contentType/>
  <cp:contentStatus/>
</cp:coreProperties>
</file>